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ocal working files\UK China plate\"/>
    </mc:Choice>
  </mc:AlternateContent>
  <bookViews>
    <workbookView xWindow="0" yWindow="0" windowWidth="20040" windowHeight="8475" firstSheet="12" activeTab="13"/>
  </bookViews>
  <sheets>
    <sheet name="Guidance" sheetId="1" r:id="rId1"/>
    <sheet name="Contents" sheetId="2" r:id="rId2"/>
    <sheet name="1)_Associated_companies" sheetId="37" r:id="rId3"/>
    <sheet name="2)_Shareholdings" sheetId="38" r:id="rId4"/>
    <sheet name="3)_PCN_comparison" sheetId="5" r:id="rId5"/>
    <sheet name="4)_Cost_to_make_and_sell" sheetId="39" r:id="rId6"/>
    <sheet name="5)_Cost_reconciliation" sheetId="31" r:id="rId7"/>
    <sheet name="6)_Raw_materials_and_input" sheetId="40" r:id="rId8"/>
    <sheet name="7)_Purchases_of_like_goods_" sheetId="24" r:id="rId9"/>
    <sheet name="8)_T_by_T_domestic_sales" sheetId="10" r:id="rId10"/>
    <sheet name="9)__Export_Sales" sheetId="11" r:id="rId11"/>
    <sheet name="10)_Sales_reconciliation" sheetId="32" r:id="rId12"/>
    <sheet name="11)_Captive_sales_and_use" sheetId="13" r:id="rId13"/>
    <sheet name="12)_Injury" sheetId="41" r:id="rId14"/>
    <sheet name="13)_Investments" sheetId="26" r:id="rId15"/>
    <sheet name="14)_Returns_on_fixed_assets" sheetId="27" r:id="rId16"/>
    <sheet name="15)_Cash_flow" sheetId="36" r:id="rId17"/>
    <sheet name="16)_Forward_sales_contracts" sheetId="18" r:id="rId18"/>
  </sheets>
  <definedNames>
    <definedName name="_xlnm._FilterDatabase" localSheetId="9" hidden="1">'8)_T_by_T_domestic_sales'!#REF!</definedName>
    <definedName name="_xlnm.Print_Area" localSheetId="13">'12)_Injury'!$A$1:$AD$21</definedName>
  </definedNames>
  <calcPr calcId="162913"/>
</workbook>
</file>

<file path=xl/calcChain.xml><?xml version="1.0" encoding="utf-8"?>
<calcChain xmlns="http://schemas.openxmlformats.org/spreadsheetml/2006/main">
  <c r="G19" i="41" l="1"/>
  <c r="I19" i="41"/>
  <c r="J18" i="41" l="1"/>
  <c r="J19" i="41" s="1"/>
  <c r="AD12" i="41"/>
  <c r="AD11" i="41"/>
  <c r="AD10" i="41"/>
  <c r="AD9" i="41"/>
  <c r="T54" i="39" l="1"/>
  <c r="T58" i="39" s="1"/>
  <c r="S54" i="39"/>
  <c r="S58" i="39" s="1"/>
  <c r="R54" i="39"/>
  <c r="R58" i="39" s="1"/>
  <c r="Q54" i="39"/>
  <c r="Q58" i="39" s="1"/>
  <c r="P54" i="39"/>
  <c r="P58" i="39" s="1"/>
  <c r="O54" i="39"/>
  <c r="O58" i="39" s="1"/>
  <c r="N54" i="39"/>
  <c r="N58" i="39" s="1"/>
  <c r="T51" i="39"/>
  <c r="T52" i="39" s="1"/>
  <c r="S51" i="39"/>
  <c r="S52" i="39" s="1"/>
  <c r="R51" i="39"/>
  <c r="R52" i="39" s="1"/>
  <c r="Q51" i="39"/>
  <c r="Q52" i="39" s="1"/>
  <c r="P51" i="39"/>
  <c r="P52" i="39" s="1"/>
  <c r="O51" i="39"/>
  <c r="O52" i="39" s="1"/>
  <c r="N51" i="39"/>
  <c r="N52" i="39" s="1"/>
  <c r="T44" i="39"/>
  <c r="S44" i="39"/>
  <c r="R44" i="39"/>
  <c r="Q44" i="39"/>
  <c r="P44" i="39"/>
  <c r="O44" i="39"/>
  <c r="N44" i="39"/>
  <c r="J38" i="39"/>
  <c r="I38" i="39"/>
  <c r="H38" i="39"/>
  <c r="G38" i="39"/>
  <c r="F38" i="39"/>
  <c r="E38" i="39"/>
  <c r="D38" i="39"/>
  <c r="M53" i="39"/>
  <c r="F35" i="39"/>
  <c r="J34" i="39"/>
  <c r="J35" i="39" s="1"/>
  <c r="I34" i="39"/>
  <c r="I35" i="39" s="1"/>
  <c r="H34" i="39"/>
  <c r="H35" i="39" s="1"/>
  <c r="G34" i="39"/>
  <c r="G35" i="39" s="1"/>
  <c r="F34" i="39"/>
  <c r="E34" i="39"/>
  <c r="E35" i="39" s="1"/>
  <c r="D30" i="39"/>
  <c r="D29" i="39"/>
  <c r="D28" i="39"/>
  <c r="D27" i="39"/>
  <c r="D26" i="39"/>
  <c r="D34" i="39" s="1"/>
  <c r="D35" i="39" s="1"/>
  <c r="D25" i="39"/>
  <c r="J23" i="39"/>
  <c r="I23" i="39"/>
  <c r="H23" i="39"/>
  <c r="G23" i="39"/>
  <c r="F23" i="39"/>
  <c r="E23" i="39"/>
  <c r="D19" i="39"/>
  <c r="D18" i="39"/>
  <c r="T17" i="39"/>
  <c r="S17" i="39"/>
  <c r="R17" i="39"/>
  <c r="Q17" i="39"/>
  <c r="P17" i="39"/>
  <c r="O17" i="39"/>
  <c r="N17" i="39"/>
  <c r="D17" i="39"/>
  <c r="D16" i="39"/>
  <c r="D15" i="39"/>
  <c r="D14" i="39"/>
  <c r="D23" i="39" s="1"/>
  <c r="C35" i="39"/>
  <c r="D13" i="39"/>
  <c r="M52" i="39" l="1"/>
  <c r="C5" i="27" l="1"/>
  <c r="C5" i="26"/>
  <c r="C5" i="13"/>
  <c r="C5" i="32"/>
  <c r="C5" i="11"/>
  <c r="C5" i="10"/>
  <c r="C5" i="24"/>
  <c r="C5" i="31"/>
  <c r="C5" i="5"/>
  <c r="W61" i="10" l="1"/>
  <c r="H12" i="32" l="1"/>
  <c r="I12" i="32"/>
  <c r="C12" i="31"/>
  <c r="C11" i="31" s="1"/>
  <c r="C24" i="31"/>
  <c r="C23" i="31" s="1"/>
  <c r="D24" i="31"/>
  <c r="C30" i="31"/>
  <c r="D30" i="31"/>
  <c r="D18" i="32" l="1"/>
  <c r="D16" i="32" s="1"/>
  <c r="D23" i="31"/>
  <c r="D21" i="31" s="1"/>
  <c r="D25" i="32"/>
  <c r="D19" i="32" s="1"/>
  <c r="C25" i="32"/>
  <c r="C19" i="32" s="1"/>
  <c r="C21" i="31"/>
  <c r="C18" i="32"/>
  <c r="C16" i="32" s="1"/>
  <c r="C12" i="32"/>
  <c r="C11" i="32" s="1"/>
  <c r="C17" i="31" l="1"/>
  <c r="C16" i="31" s="1"/>
</calcChain>
</file>

<file path=xl/sharedStrings.xml><?xml version="1.0" encoding="utf-8"?>
<sst xmlns="http://schemas.openxmlformats.org/spreadsheetml/2006/main" count="6289" uniqueCount="527">
  <si>
    <t>Guidance</t>
  </si>
  <si>
    <t>Case no.:</t>
  </si>
  <si>
    <t xml:space="preserve">TD0014 </t>
  </si>
  <si>
    <t>Company name:</t>
  </si>
  <si>
    <t>Please complete this Annex in conjunction with the corresponding sections in the Questionnaire</t>
  </si>
  <si>
    <t>The years relevant to this investigation are as follows:</t>
  </si>
  <si>
    <t>Previous financial year</t>
  </si>
  <si>
    <t>Last financial year before the POI</t>
  </si>
  <si>
    <t>Period of Investigation (POI)</t>
  </si>
  <si>
    <t>1 Jan - 31 Dec 2018</t>
  </si>
  <si>
    <t>1 Jan - 31 Dec 2019</t>
  </si>
  <si>
    <t>1 Jan - 31 Dec 2020</t>
  </si>
  <si>
    <t>1 Jan - 31 Dec 2021</t>
  </si>
  <si>
    <t xml:space="preserve">The accounting currency is: </t>
  </si>
  <si>
    <t>GBP</t>
  </si>
  <si>
    <t xml:space="preserve">The unit for volume is: </t>
  </si>
  <si>
    <t>tonnes</t>
  </si>
  <si>
    <t xml:space="preserve">For all numerical figures, where appropriate, express every third number with a comma. </t>
  </si>
  <si>
    <t>(e.g. ‘1,300’ for one-thousand three hundred, ‘1,300,000’ for one million and three-hundred thousand)</t>
  </si>
  <si>
    <t>Please limit all sales/currency/income figures to two decimal places, apply a full point as a decimal separator and use the appropriate currency symbol or abbreviation.</t>
  </si>
  <si>
    <t>(e.g. £1,300.00)</t>
  </si>
  <si>
    <t>Where possible, keep all sales prices on a CIF value basis.</t>
  </si>
  <si>
    <t>Display all dates in the format DD/MM/YYYY.</t>
  </si>
  <si>
    <t>(e.g. 23/05/2019)</t>
  </si>
  <si>
    <t>In order to determine which sales fall within the investigation period, the invoice date should normally be used as the date of sale.</t>
  </si>
  <si>
    <t>Note that there may be formulae already in the sheet</t>
  </si>
  <si>
    <t>Cells containing formulae are highlighted in yellow:</t>
  </si>
  <si>
    <t>Please do not overwrite these cells</t>
  </si>
  <si>
    <t>Please do not leave blank spaces - if the requested information cannot be provided then enter N/A (for questions which require</t>
  </si>
  <si>
    <t>a text response) or 0 (for questions which require a numerical response</t>
  </si>
  <si>
    <t xml:space="preserve">The TRA will seek to authenticate the data provided in this questionnaire and the methodology used to compile it. </t>
  </si>
  <si>
    <t>Please provide us with all formulas and steps used in your calculations and keep a record of these and all related material/documentation for any verification visit.</t>
  </si>
  <si>
    <t>Contents</t>
  </si>
  <si>
    <t>1) Associated companies</t>
  </si>
  <si>
    <t>2) Shareholdings</t>
  </si>
  <si>
    <t>3) PCN comparison</t>
  </si>
  <si>
    <t>4) Cost to make and sell</t>
  </si>
  <si>
    <t>5) Cost reconciliation</t>
  </si>
  <si>
    <t>6) Raw materials and input purchases</t>
  </si>
  <si>
    <t>7) Purchases of the goods</t>
  </si>
  <si>
    <t>8) T by T domestic sales</t>
  </si>
  <si>
    <t>9) Export Sales</t>
  </si>
  <si>
    <t>10) Sales reconciliation</t>
  </si>
  <si>
    <t>11) Captive sales and use</t>
  </si>
  <si>
    <t>12) Injury</t>
  </si>
  <si>
    <t>13) Investments</t>
  </si>
  <si>
    <t>14) Returns on fixed assets</t>
  </si>
  <si>
    <t>15) Cash flow</t>
  </si>
  <si>
    <t>16) Forward sales contracts</t>
  </si>
  <si>
    <t>Back to Contents</t>
  </si>
  <si>
    <t>Annex 1 - Related Companies</t>
  </si>
  <si>
    <t>If your company is the subsidiary of another company</t>
  </si>
  <si>
    <t>TD0014</t>
  </si>
  <si>
    <t>Name of company</t>
  </si>
  <si>
    <t>Your company's ultimate controlling entity</t>
  </si>
  <si>
    <t>The first row has been entered as an example - please delete before submission</t>
  </si>
  <si>
    <t>General Information</t>
  </si>
  <si>
    <t>Activities</t>
  </si>
  <si>
    <t>Shareholding</t>
  </si>
  <si>
    <t>Company name</t>
  </si>
  <si>
    <t>Address</t>
  </si>
  <si>
    <t xml:space="preserve">Email </t>
  </si>
  <si>
    <t>Telephone number (Include country code in parenthesis)</t>
  </si>
  <si>
    <t>Relationship</t>
  </si>
  <si>
    <t>List activities</t>
  </si>
  <si>
    <t>Percentage shareholding in the associated company</t>
  </si>
  <si>
    <t>Percentage shareholding of related company in your company</t>
  </si>
  <si>
    <t>Annex 2 - Shareholdings</t>
  </si>
  <si>
    <t>Share capital since the original establishment of the company</t>
  </si>
  <si>
    <t>Scope of business since original establishment 
of the company</t>
  </si>
  <si>
    <t>Registered capital</t>
  </si>
  <si>
    <t>Date</t>
  </si>
  <si>
    <t>Scope of business</t>
  </si>
  <si>
    <t>List of current shareholders &amp; owners (holding 5% or more of shares)</t>
  </si>
  <si>
    <t>List of  members of Board of Directors and/or Board of Shareholders during the POI</t>
  </si>
  <si>
    <t>List of previous shareholders &amp; owners (holding 5% or more of shares) during IP</t>
  </si>
  <si>
    <t>List of previous members of Board of Directors and/or Board of Shareholders during IP</t>
  </si>
  <si>
    <t>Name</t>
  </si>
  <si>
    <t>Percentage of shares held</t>
  </si>
  <si>
    <t>Is this person a state official? If so, specify title and public body.</t>
  </si>
  <si>
    <t>Activity of shareholder</t>
  </si>
  <si>
    <t>Date of appointment</t>
  </si>
  <si>
    <t>What party do they represent?</t>
  </si>
  <si>
    <t>What function do they hold?</t>
  </si>
  <si>
    <t>What voting rights do they have?</t>
  </si>
  <si>
    <t xml:space="preserve">Date of resignation, if applicable </t>
  </si>
  <si>
    <t>What party did they represent?</t>
  </si>
  <si>
    <t>What function did they hold?</t>
  </si>
  <si>
    <t>What voting rights did they have?</t>
  </si>
  <si>
    <t>Was this person a state official while holding this position? If so, specify title and public body.</t>
  </si>
  <si>
    <t>Annex 3 - PCN Comparison</t>
  </si>
  <si>
    <t>Goods concerned</t>
  </si>
  <si>
    <t>Like goods comparison with goods concerned</t>
  </si>
  <si>
    <t>PCN</t>
  </si>
  <si>
    <t>Essential characteristics of the goods concerned</t>
  </si>
  <si>
    <t>Commodity Code (If known)</t>
  </si>
  <si>
    <t>Company product - Your company's control number</t>
  </si>
  <si>
    <t>Commercial likeness? (Y/N) </t>
  </si>
  <si>
    <t>Functional likeness? (Y/N)</t>
  </si>
  <si>
    <t>Production process likeness? (Y/N)</t>
  </si>
  <si>
    <t>Physical likeness? (Y/N)</t>
  </si>
  <si>
    <t>Estimated production cost differences (£)</t>
  </si>
  <si>
    <t>Estimated sales price difference (£)</t>
  </si>
  <si>
    <t>P1M1G12W2T3N2C12</t>
  </si>
  <si>
    <t>y</t>
  </si>
  <si>
    <t>Currency</t>
  </si>
  <si>
    <t>Depreciation</t>
  </si>
  <si>
    <t>Annex 5 - Cost reconciliation</t>
  </si>
  <si>
    <t>Please fill in the white cells only</t>
  </si>
  <si>
    <t>Cost reconciliation:</t>
  </si>
  <si>
    <t>Description</t>
  </si>
  <si>
    <t>Cost (£)</t>
  </si>
  <si>
    <t>Quantity (tonnes)</t>
  </si>
  <si>
    <t>Source Documents</t>
  </si>
  <si>
    <r>
      <t xml:space="preserve">Total cost of </t>
    </r>
    <r>
      <rPr>
        <b/>
        <u/>
        <sz val="11"/>
        <color rgb="FF000000"/>
        <rFont val="Arial"/>
        <family val="2"/>
      </rPr>
      <t>all goods sold</t>
    </r>
    <r>
      <rPr>
        <b/>
        <sz val="11"/>
        <color rgb="FF000000"/>
        <rFont val="Arial"/>
        <family val="2"/>
      </rPr>
      <t xml:space="preserve"> as per Income Statement</t>
    </r>
  </si>
  <si>
    <t>Variance</t>
  </si>
  <si>
    <r>
      <t xml:space="preserve">Total cost of </t>
    </r>
    <r>
      <rPr>
        <b/>
        <u/>
        <sz val="11"/>
        <color rgb="FFA6A6A6"/>
        <rFont val="Arial"/>
        <family val="2"/>
      </rPr>
      <t>all goods sold</t>
    </r>
    <r>
      <rPr>
        <b/>
        <sz val="11"/>
        <color rgb="FFA6A6A6"/>
        <rFont val="Arial"/>
        <family val="2"/>
      </rPr>
      <t xml:space="preserve"> during the accounting period</t>
    </r>
  </si>
  <si>
    <r>
      <t xml:space="preserve">Difference in total cost of </t>
    </r>
    <r>
      <rPr>
        <u/>
        <sz val="11"/>
        <color rgb="FF000000"/>
        <rFont val="Arial"/>
        <family val="2"/>
      </rPr>
      <t>all goods sold</t>
    </r>
    <r>
      <rPr>
        <sz val="11"/>
        <color rgb="FF000000"/>
        <rFont val="Arial"/>
        <family val="2"/>
      </rPr>
      <t xml:space="preserve"> between POI and accounting period</t>
    </r>
  </si>
  <si>
    <r>
      <t xml:space="preserve">Total of cost of </t>
    </r>
    <r>
      <rPr>
        <b/>
        <u/>
        <sz val="11"/>
        <color rgb="FF000000"/>
        <rFont val="Arial"/>
        <family val="2"/>
      </rPr>
      <t>all goods sold</t>
    </r>
    <r>
      <rPr>
        <b/>
        <sz val="11"/>
        <color rgb="FF000000"/>
        <rFont val="Arial"/>
        <family val="2"/>
      </rPr>
      <t xml:space="preserve"> during the POI as stated in your management accounts</t>
    </r>
  </si>
  <si>
    <r>
      <t xml:space="preserve">Total cost of </t>
    </r>
    <r>
      <rPr>
        <b/>
        <u/>
        <sz val="11"/>
        <color rgb="FFA6A6A6"/>
        <rFont val="Arial"/>
        <family val="2"/>
      </rPr>
      <t>all goods sold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</si>
  <si>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Change in finished goods inventory of </t>
    </r>
    <r>
      <rPr>
        <u/>
        <sz val="11"/>
        <color rgb="FF000000"/>
        <rFont val="Arial"/>
        <family val="2"/>
      </rPr>
      <t>all goods</t>
    </r>
    <r>
      <rPr>
        <sz val="11"/>
        <color rgb="FF000000"/>
        <rFont val="Arial"/>
        <family val="2"/>
      </rPr>
      <t xml:space="preserve"> during the POI</t>
    </r>
  </si>
  <si>
    <r>
      <t xml:space="preserve">Total cost of production/quantity of </t>
    </r>
    <r>
      <rPr>
        <b/>
        <u/>
        <sz val="11"/>
        <color rgb="FF000000"/>
        <rFont val="Arial"/>
        <family val="2"/>
      </rPr>
      <t>all goods</t>
    </r>
    <r>
      <rPr>
        <b/>
        <sz val="11"/>
        <color rgb="FF000000"/>
        <rFont val="Arial"/>
        <family val="2"/>
      </rPr>
      <t xml:space="preserve"> during the POI as stated in your management accounts</t>
    </r>
  </si>
  <si>
    <r>
      <t xml:space="preserve">Total cost of production/quantity of </t>
    </r>
    <r>
      <rPr>
        <b/>
        <u/>
        <sz val="11"/>
        <color rgb="FFA6A6A6"/>
        <rFont val="Arial"/>
        <family val="2"/>
      </rPr>
      <t>all goods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</si>
  <si>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Cost of production/quantity of </t>
    </r>
    <r>
      <rPr>
        <u/>
        <sz val="11"/>
        <color rgb="FFA6A6A6"/>
        <rFont val="Arial"/>
        <family val="2"/>
      </rPr>
      <t>like goods</t>
    </r>
    <r>
      <rPr>
        <sz val="11"/>
        <color rgb="FFA6A6A6"/>
        <rFont val="Arial"/>
        <family val="2"/>
      </rPr>
      <t xml:space="preserve"> during the POI</t>
    </r>
  </si>
  <si>
    <t>Cost of production/quantity of good A during the POI</t>
  </si>
  <si>
    <t>Cost of production/quantity of good B during the POI</t>
  </si>
  <si>
    <t>Cost of production/quantity of good C during the POI</t>
  </si>
  <si>
    <t>Cost of production/quantity of good D during the POI 
(add new lines if required)</t>
  </si>
  <si>
    <r>
      <t xml:space="preserve">Total cost of production/quantity of </t>
    </r>
    <r>
      <rPr>
        <b/>
        <u/>
        <sz val="11"/>
        <color rgb="FFA6A6A6"/>
        <rFont val="Arial"/>
        <family val="2"/>
      </rPr>
      <t>like goods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</si>
  <si>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Cost of production/quantity of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for sales on the UK market during the POI</t>
    </r>
  </si>
  <si>
    <r>
      <t xml:space="preserve">Cost of production/quantity of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for export during the POI</t>
    </r>
  </si>
  <si>
    <t>Delivery terms</t>
  </si>
  <si>
    <t>Annex 10 - Purchases of like goods</t>
  </si>
  <si>
    <t>Year</t>
  </si>
  <si>
    <t>Country like goods purchased from</t>
  </si>
  <si>
    <t>Volume purchased (number of units or weight)</t>
  </si>
  <si>
    <t>Value purchased (£)</t>
  </si>
  <si>
    <t>POI</t>
  </si>
  <si>
    <t>Annex 8 - Transaction by transaction (T by T) domestic sales</t>
  </si>
  <si>
    <t>Please report returns or after invoice discounts as negative (-) sales figures.</t>
  </si>
  <si>
    <t>Case team to provide units</t>
  </si>
  <si>
    <t>Goods information</t>
  </si>
  <si>
    <t>Customer information</t>
  </si>
  <si>
    <t>Document reference</t>
  </si>
  <si>
    <t>Terms &amp; measurements</t>
  </si>
  <si>
    <t>Invoice value</t>
  </si>
  <si>
    <t>Adjustments (Include or exclude fields where relevant)</t>
  </si>
  <si>
    <t>Model</t>
  </si>
  <si>
    <t>Source</t>
  </si>
  <si>
    <t>Physical characteristics</t>
  </si>
  <si>
    <t>Customer name</t>
  </si>
  <si>
    <t>Customer number</t>
  </si>
  <si>
    <t>Customer link (Independent/
Associated)</t>
  </si>
  <si>
    <t>Customer type</t>
  </si>
  <si>
    <t>Sales Invoice number</t>
  </si>
  <si>
    <t>Invoice date</t>
  </si>
  <si>
    <t>Purchase order date</t>
  </si>
  <si>
    <t>Payment terms</t>
  </si>
  <si>
    <t>Invoice quantity</t>
  </si>
  <si>
    <t>Invoice unit measurement</t>
  </si>
  <si>
    <t>Quantity in Tonnes</t>
  </si>
  <si>
    <t>Gross invoice value (£ GBP)</t>
  </si>
  <si>
    <t>Taxes</t>
  </si>
  <si>
    <t>Discounts</t>
  </si>
  <si>
    <t>Rebates</t>
  </si>
  <si>
    <t>Other charges (specify)</t>
  </si>
  <si>
    <t>Net invoice value (£ GBP)</t>
  </si>
  <si>
    <t>Domestic freight</t>
  </si>
  <si>
    <t>Level of trade</t>
  </si>
  <si>
    <t>Transport, insurance and handling 1</t>
  </si>
  <si>
    <t>Transport, insurance and handling 2</t>
  </si>
  <si>
    <t>Packing</t>
  </si>
  <si>
    <t>Indirect taxes</t>
  </si>
  <si>
    <t>Import Charges</t>
  </si>
  <si>
    <t>Credit</t>
  </si>
  <si>
    <t>After sales costs</t>
  </si>
  <si>
    <t>Commissions</t>
  </si>
  <si>
    <t>Other</t>
  </si>
  <si>
    <t>Annex 9 - Export sales</t>
  </si>
  <si>
    <t>Please provide details of all export sales of the like goods for the POI</t>
  </si>
  <si>
    <t>Model number</t>
  </si>
  <si>
    <t>Volume sold (units / weight)</t>
  </si>
  <si>
    <t>Value sold (GBP £)</t>
  </si>
  <si>
    <t>Annex 10 - Sales reconciliation</t>
  </si>
  <si>
    <t>Sales reconciliation:</t>
  </si>
  <si>
    <t>Sales forecasts: 2022 - 2026</t>
  </si>
  <si>
    <t>Revenue (£)</t>
  </si>
  <si>
    <r>
      <t xml:space="preserve">Total sales revenue of </t>
    </r>
    <r>
      <rPr>
        <b/>
        <u/>
        <sz val="11"/>
        <color rgb="FF000000"/>
        <rFont val="Arial"/>
        <family val="2"/>
      </rPr>
      <t>all goods</t>
    </r>
    <r>
      <rPr>
        <b/>
        <sz val="11"/>
        <color rgb="FF000000"/>
        <rFont val="Arial"/>
        <family val="2"/>
      </rPr>
      <t xml:space="preserve"> as per Income Statement</t>
    </r>
  </si>
  <si>
    <r>
      <t xml:space="preserve">Total sales of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on the domestic market</t>
    </r>
  </si>
  <si>
    <r>
      <t xml:space="preserve">Total sales of </t>
    </r>
    <r>
      <rPr>
        <u/>
        <sz val="11"/>
        <color rgb="FF000000"/>
        <rFont val="Arial"/>
        <family val="2"/>
      </rPr>
      <t>all other goods</t>
    </r>
    <r>
      <rPr>
        <sz val="11"/>
        <color rgb="FF000000"/>
        <rFont val="Arial"/>
        <family val="2"/>
      </rPr>
      <t xml:space="preserve"> to the domestic market</t>
    </r>
  </si>
  <si>
    <r>
      <t xml:space="preserve">Total sales revenue of </t>
    </r>
    <r>
      <rPr>
        <b/>
        <u/>
        <sz val="11"/>
        <color rgb="FFA6A6A6"/>
        <rFont val="Arial"/>
        <family val="2"/>
      </rPr>
      <t>all goods</t>
    </r>
    <r>
      <rPr>
        <b/>
        <sz val="11"/>
        <color rgb="FFA6A6A6"/>
        <rFont val="Arial"/>
        <family val="2"/>
      </rPr>
      <t xml:space="preserve"> during the accounting period</t>
    </r>
  </si>
  <si>
    <r>
      <t xml:space="preserve">Total sales of </t>
    </r>
    <r>
      <rPr>
        <b/>
        <u/>
        <sz val="11"/>
        <color rgb="FFA6A6A6"/>
        <rFont val="Arial"/>
        <family val="2"/>
      </rPr>
      <t>all goods</t>
    </r>
  </si>
  <si>
    <r>
      <t xml:space="preserve">Difference in total sales revenue of </t>
    </r>
    <r>
      <rPr>
        <u/>
        <sz val="11"/>
        <color rgb="FF000000"/>
        <rFont val="Arial"/>
        <family val="2"/>
      </rPr>
      <t>all goods</t>
    </r>
    <r>
      <rPr>
        <sz val="11"/>
        <color rgb="FF000000"/>
        <rFont val="Arial"/>
        <family val="2"/>
      </rPr>
      <t xml:space="preserve"> between POI and accounting periods</t>
    </r>
  </si>
  <si>
    <r>
      <t xml:space="preserve">Total sales revenue/quantity of </t>
    </r>
    <r>
      <rPr>
        <b/>
        <u/>
        <sz val="11"/>
        <color rgb="FF000000"/>
        <rFont val="Arial"/>
        <family val="2"/>
      </rPr>
      <t>all goods</t>
    </r>
    <r>
      <rPr>
        <b/>
        <sz val="11"/>
        <color rgb="FF000000"/>
        <rFont val="Arial"/>
        <family val="2"/>
      </rPr>
      <t xml:space="preserve"> during the POI as stated in your management accounts</t>
    </r>
  </si>
  <si>
    <r>
      <t xml:space="preserve">Total sales revenue/quantity of </t>
    </r>
    <r>
      <rPr>
        <b/>
        <u/>
        <sz val="11"/>
        <color rgb="FFA6A6A6"/>
        <rFont val="Arial"/>
        <family val="2"/>
      </rPr>
      <t>all goods</t>
    </r>
    <r>
      <rPr>
        <b/>
        <sz val="11"/>
        <color rgb="FFA6A6A6"/>
        <rFont val="Arial"/>
        <family val="2"/>
      </rPr>
      <t xml:space="preserve"> sold during the POI</t>
    </r>
  </si>
  <si>
    <r>
      <t xml:space="preserve">Sales revenue/quantity of </t>
    </r>
    <r>
      <rPr>
        <b/>
        <u/>
        <sz val="11"/>
        <color rgb="FFA6A6A6"/>
        <rFont val="Arial"/>
        <family val="2"/>
      </rPr>
      <t>like goods</t>
    </r>
    <r>
      <rPr>
        <b/>
        <sz val="11"/>
        <color rgb="FFA6A6A6"/>
        <rFont val="Arial"/>
        <family val="2"/>
      </rPr>
      <t xml:space="preserve"> during the POI</t>
    </r>
  </si>
  <si>
    <t>Sales revenue/quantity of good A during the POI</t>
  </si>
  <si>
    <t>Sales revenue/quantity of good B during the POI</t>
  </si>
  <si>
    <t>Sales revenue/quantity of good C during the POI</t>
  </si>
  <si>
    <t>Sales revenue/quantity of good D during the POI
(add new lines if required)</t>
  </si>
  <si>
    <r>
      <t xml:space="preserve">Total sales revenue/quantity of </t>
    </r>
    <r>
      <rPr>
        <b/>
        <u/>
        <sz val="11"/>
        <color rgb="FFA6A6A6"/>
        <rFont val="Arial"/>
        <family val="2"/>
      </rPr>
      <t>like goods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</si>
  <si>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Sales revenue/quantity  of the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on the UK market during the POI</t>
    </r>
  </si>
  <si>
    <r>
      <t xml:space="preserve">Sales revenue/quantity of the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on export markets during the POI</t>
    </r>
  </si>
  <si>
    <t>Annex 11 - Captive sales and use</t>
  </si>
  <si>
    <t>Volume / number of units</t>
  </si>
  <si>
    <t>Value (£)</t>
  </si>
  <si>
    <t>Destination (captive sales or use)</t>
  </si>
  <si>
    <t>Use</t>
  </si>
  <si>
    <t>Associated Party (If captive sales)</t>
  </si>
  <si>
    <t>Annex 12 - Injury</t>
  </si>
  <si>
    <t>Turnover</t>
  </si>
  <si>
    <t>Export sales of like goods</t>
  </si>
  <si>
    <t>Domestic sales of like goods</t>
  </si>
  <si>
    <t>Profitability</t>
  </si>
  <si>
    <t>Output</t>
  </si>
  <si>
    <t>Captive use</t>
  </si>
  <si>
    <t>Market share (%)</t>
  </si>
  <si>
    <t>Stocks</t>
  </si>
  <si>
    <t>Productivity</t>
  </si>
  <si>
    <t>Capacity</t>
  </si>
  <si>
    <t>Total turnover of whole company (£)</t>
  </si>
  <si>
    <t>Total net operating profit after tax (NOPAT) for whole company (£)</t>
  </si>
  <si>
    <t>Net operating profit after tax (NOPAT) from like goods (£)</t>
  </si>
  <si>
    <t>Average net operating profit after tax (NOPAT) margin of like goods (%)</t>
  </si>
  <si>
    <t>Output by volume (tonnes)</t>
  </si>
  <si>
    <t>Captive use of like goods (tonnes)</t>
  </si>
  <si>
    <t>For like goods, the percentage of UK markets total sales that are manufactured by you</t>
  </si>
  <si>
    <t>Number of employees for like goods (FTE)</t>
  </si>
  <si>
    <t>Production capacity for like goods (tonnes)</t>
  </si>
  <si>
    <t>Production capacity utilisation for like goods (%)</t>
  </si>
  <si>
    <t>Annex 13 - Investments</t>
  </si>
  <si>
    <t>Company wide:</t>
  </si>
  <si>
    <t>Total investments (£)</t>
  </si>
  <si>
    <t>Expansion / capacity related investments (£)</t>
  </si>
  <si>
    <t>Efficiency / rationalisation investments (£)</t>
  </si>
  <si>
    <t>Replacement investments (£)</t>
  </si>
  <si>
    <t>Research and development / innovation investments (£)</t>
  </si>
  <si>
    <t>Environmental investments (£)</t>
  </si>
  <si>
    <t>Social / health and safety investments (£)</t>
  </si>
  <si>
    <t>Other investments (£)</t>
  </si>
  <si>
    <t>Future Investments
(if possible)</t>
  </si>
  <si>
    <t>In relation to like goods:</t>
  </si>
  <si>
    <t>Expansion / capcity 
related investments (£)</t>
  </si>
  <si>
    <t xml:space="preserve">Annex 14 - Returns on fixed assets related to the production </t>
  </si>
  <si>
    <t>Returns on fixed assets related to the production of the like goods</t>
  </si>
  <si>
    <t>Net profit (loss) before tax</t>
  </si>
  <si>
    <r>
      <t xml:space="preserve">Fixed assets </t>
    </r>
    <r>
      <rPr>
        <b/>
        <u/>
        <sz val="11"/>
        <color rgb="FF000000"/>
        <rFont val="Arial"/>
        <family val="2"/>
      </rPr>
      <t>directly</t>
    </r>
    <r>
      <rPr>
        <b/>
        <sz val="11"/>
        <color rgb="FF000000"/>
        <rFont val="Arial"/>
        <family val="2"/>
      </rPr>
      <t xml:space="preserve"> related to the production of the like goods</t>
    </r>
  </si>
  <si>
    <t>Gross value of fixed assets directly related to the production of the like goods</t>
  </si>
  <si>
    <t>Accumulated depreciation of directly related fixed assets</t>
  </si>
  <si>
    <t>Net book value of the assets directly related to the production of the like goods</t>
  </si>
  <si>
    <r>
      <t xml:space="preserve">Fixed assets </t>
    </r>
    <r>
      <rPr>
        <b/>
        <u/>
        <sz val="11"/>
        <color rgb="FF000000"/>
        <rFont val="Arial"/>
        <family val="2"/>
      </rPr>
      <t>indirectly</t>
    </r>
    <r>
      <rPr>
        <b/>
        <sz val="11"/>
        <color rgb="FF000000"/>
        <rFont val="Arial"/>
        <family val="2"/>
      </rPr>
      <t xml:space="preserve"> related to the production of the like goods</t>
    </r>
  </si>
  <si>
    <t>Gross value of fixed assets indirectly related to the production of the like goods</t>
  </si>
  <si>
    <t>Accumulated depreciation of indirectly related fixed assets</t>
  </si>
  <si>
    <t>Net book value of the assets indirectly related to the production of the like goods</t>
  </si>
  <si>
    <t>Net book value of Total fixed assets related to the production of the like goods</t>
  </si>
  <si>
    <t>Return on fixed assets related to the production of the like goods</t>
  </si>
  <si>
    <t>Annex 15 - Cash flow</t>
  </si>
  <si>
    <t>Case no:</t>
  </si>
  <si>
    <t>Cash flow statement for the like goods</t>
  </si>
  <si>
    <t>Expenses not involving cash flows</t>
  </si>
  <si>
    <t>Decrease in inventory</t>
  </si>
  <si>
    <t>Other non-cash expenses</t>
  </si>
  <si>
    <t>Revenues not involving cash flows</t>
  </si>
  <si>
    <t>Increase in inventory</t>
  </si>
  <si>
    <t>Other non-cash revenues</t>
  </si>
  <si>
    <t>Cash flow from operations</t>
  </si>
  <si>
    <t>Annex 16 - Forward sales contracts</t>
  </si>
  <si>
    <t>Delivery terms (Incoterms)</t>
  </si>
  <si>
    <t>Expected sale date(s)</t>
  </si>
  <si>
    <t>Sale frequency</t>
  </si>
  <si>
    <t>Quantity (tonnnes)</t>
  </si>
  <si>
    <t>Unit price (£)</t>
  </si>
  <si>
    <t>P1M1G11W1T3N2C11</t>
  </si>
  <si>
    <t>structural, prime, 10.1-80mm thick</t>
  </si>
  <si>
    <t>P1M1G11W2T3N2C11</t>
  </si>
  <si>
    <t>P1M1G11W2T4N1C11</t>
  </si>
  <si>
    <t>structural, prime, 80.1-150mm thick</t>
  </si>
  <si>
    <t>P1M1G11W3T3N2C11</t>
  </si>
  <si>
    <t>P1M1G11W3T4N2C11</t>
  </si>
  <si>
    <t>P1M1G12W1T3N2C11</t>
  </si>
  <si>
    <t>P1M1G12W1T3N2C12</t>
  </si>
  <si>
    <t>P1M1G12W1T4N2C11</t>
  </si>
  <si>
    <t>P1M1G12W2T2N2C11</t>
  </si>
  <si>
    <t>structural, prime, &lt;=10mm thick</t>
  </si>
  <si>
    <t>P1M1G12W2T3N1C11</t>
  </si>
  <si>
    <t>P1M1G12W2T3N2C11</t>
  </si>
  <si>
    <t>P1M1G12W2T4N2C11</t>
  </si>
  <si>
    <t>P1M1G12W2T5N2C11</t>
  </si>
  <si>
    <t>structural, prime, 150.1-250mm thick</t>
  </si>
  <si>
    <t>P1M1G12W3T3N2C11</t>
  </si>
  <si>
    <t>P1M1G12W3T4N2C11</t>
  </si>
  <si>
    <t>P1M1G13W1T3N1C11</t>
  </si>
  <si>
    <t>P1M1G13W1T3N2C11</t>
  </si>
  <si>
    <t>P1M1G13W1T4N1C11</t>
  </si>
  <si>
    <t>P1M1G13W1T4N2C11</t>
  </si>
  <si>
    <t>P1M1G13W1T5N1C11</t>
  </si>
  <si>
    <t>P1M1G13W2T2N2C11</t>
  </si>
  <si>
    <t>P1M1G13W2T3N1C11</t>
  </si>
  <si>
    <t>P1M1G13W2T3N2C11</t>
  </si>
  <si>
    <t>P1M1G13W2T3N2C12</t>
  </si>
  <si>
    <t>P1M1G13W2T4N1C11</t>
  </si>
  <si>
    <t>P1M1G13W2T4N2C11</t>
  </si>
  <si>
    <t>P1M1G13W2T5N1C11</t>
  </si>
  <si>
    <t>P1M1G13W2T5N2C11</t>
  </si>
  <si>
    <t>P1M1G13W3T3N2C11</t>
  </si>
  <si>
    <t>P1M1G13W3T4N1C11</t>
  </si>
  <si>
    <t>P1M1G13W3T4N2C11</t>
  </si>
  <si>
    <t>P1M1G14W1T3N2C11</t>
  </si>
  <si>
    <t>P1M1G14W2T3N1C11</t>
  </si>
  <si>
    <t>P1M1G14W2T3N2C11</t>
  </si>
  <si>
    <t>P1M1G14W2T4N1C11</t>
  </si>
  <si>
    <t>P1M1G31W1T3N1C11</t>
  </si>
  <si>
    <t>boiler, prime, 10.1-80mm thick</t>
  </si>
  <si>
    <t>P1M1G31W1T3N2C11</t>
  </si>
  <si>
    <t>P1M1G31W2T3N1C11</t>
  </si>
  <si>
    <t>P1M1G31W2T3N2C11</t>
  </si>
  <si>
    <t>P1M1G31W2T4N1C11</t>
  </si>
  <si>
    <t>boiler, prime, 80.1-150mm thick</t>
  </si>
  <si>
    <t>P1M1G41W2T3N2C11</t>
  </si>
  <si>
    <t>case hardening, Q&amp;T, prime, 10.1-80mm thick</t>
  </si>
  <si>
    <t>P1M1G41W2T4N2C11</t>
  </si>
  <si>
    <t>case hardening, Q&amp;T, prime, 80.1-150mm thick</t>
  </si>
  <si>
    <t>P1M1G41W2T5N2C11</t>
  </si>
  <si>
    <t>case hardening, Q&amp;T, prime, 150.1-250mm thick</t>
  </si>
  <si>
    <t>P1M1G41W3T3N2C11</t>
  </si>
  <si>
    <t>P1M1G42W2T3N2C11</t>
  </si>
  <si>
    <t>P1M1G42W3T3N2C11</t>
  </si>
  <si>
    <t>P2M1G12W2T5N2C11</t>
  </si>
  <si>
    <t>structural, non-prime, 150.1-250mm thick</t>
  </si>
  <si>
    <t>P2M1G13W2T5N2C11</t>
  </si>
  <si>
    <t>P2M1G71W1T3N2C11</t>
  </si>
  <si>
    <t>other, non-prime, 10.1-80mm thick</t>
  </si>
  <si>
    <t>P2M1G71W1T4N2C11</t>
  </si>
  <si>
    <t>other, non-prime, 80.1-150mm thick</t>
  </si>
  <si>
    <t>P2M1G71W2T2N2C11</t>
  </si>
  <si>
    <t>other, non-prime, &lt;=10mm thick</t>
  </si>
  <si>
    <t>P2M1G71W2T3N2C11</t>
  </si>
  <si>
    <t>P2M1G71W2T4N2C11</t>
  </si>
  <si>
    <t>P2M1G71W3T3N2C11</t>
  </si>
  <si>
    <t>P2M1G71W3T4N2C11</t>
  </si>
  <si>
    <t>P1M1G42W2T4N2C11</t>
  </si>
  <si>
    <t>P1M1G11W1T3N2C12</t>
  </si>
  <si>
    <t>P1M1G11W1T4N2C11</t>
  </si>
  <si>
    <t>P1M1G11W2T3N2C12</t>
  </si>
  <si>
    <t>P1M1G11W2T3N2C13</t>
  </si>
  <si>
    <t>P1M1G11W2T4N2C11</t>
  </si>
  <si>
    <t>P1M1G11W2T5N1C11</t>
  </si>
  <si>
    <t>P1M1G11W2T5N2C11</t>
  </si>
  <si>
    <t>P1M1G13W1T3N2C12</t>
  </si>
  <si>
    <t>P1M1G13W2T3N1C12</t>
  </si>
  <si>
    <t>P1M1G13W2T3N2C13</t>
  </si>
  <si>
    <t>P1M1G13W2T4N1C12</t>
  </si>
  <si>
    <t>P1M1G13W2T4N2C12</t>
  </si>
  <si>
    <t>P1M1G13W3T3N2C12</t>
  </si>
  <si>
    <t>P1M1G13W3T5N1C11</t>
  </si>
  <si>
    <t>P1M1G31W2T4N2C11</t>
  </si>
  <si>
    <t>P1M1G31W3T3N2C11</t>
  </si>
  <si>
    <t>P1M1G32W2T3N2C11</t>
  </si>
  <si>
    <t>P1M1G41W2T3N1C11</t>
  </si>
  <si>
    <t>P1M1G41W2T4N1C11</t>
  </si>
  <si>
    <t>P1M1G41W3T3N1C11</t>
  </si>
  <si>
    <t>P1M1G41W3T4N1C11</t>
  </si>
  <si>
    <t>P2M1G11W2T4N2C11</t>
  </si>
  <si>
    <t>structural, non-prime, 80.1-150mm thick</t>
  </si>
  <si>
    <t>P2M1G11W2T5N2C11</t>
  </si>
  <si>
    <t>P1M1G12W3T2N2C11</t>
  </si>
  <si>
    <t>P1M1G13W3T2N2C11</t>
  </si>
  <si>
    <t>t</t>
  </si>
  <si>
    <t>manufacturing</t>
  </si>
  <si>
    <t>Sole Shareholder/Parent company</t>
  </si>
  <si>
    <t>Lev.Solovyov@metinvest-westerneurope.com</t>
  </si>
  <si>
    <t>Via XII Ottobre, 1 Genoa Italy</t>
  </si>
  <si>
    <t xml:space="preserve">Metinvest Trametal S.p.A </t>
  </si>
  <si>
    <t>Spartan UK LTD</t>
  </si>
  <si>
    <t xml:space="preserve">METINVEST TRAMETAL S.P.A. </t>
  </si>
  <si>
    <t>No</t>
  </si>
  <si>
    <t>1 vote per director</t>
  </si>
  <si>
    <t>Director</t>
  </si>
  <si>
    <t>Holding Company</t>
  </si>
  <si>
    <t>1 vote per director. Chairman has casting vote.</t>
  </si>
  <si>
    <t>Director / Chairman</t>
  </si>
  <si>
    <t>Parent Company</t>
  </si>
  <si>
    <t>Manufaturer of steel products</t>
  </si>
  <si>
    <t>no</t>
  </si>
  <si>
    <t>From or shortly after the incorporation of the company on 12 January 2001</t>
  </si>
  <si>
    <t>Forging, pressing, stamping and roll-forming of metal; powder metallurgy</t>
  </si>
  <si>
    <t>-</t>
  </si>
  <si>
    <t>N/A</t>
  </si>
  <si>
    <t>Management accounts</t>
  </si>
  <si>
    <t>Financial statements</t>
  </si>
  <si>
    <t>Ukraine &amp; Italy</t>
  </si>
  <si>
    <t>Associated company</t>
  </si>
  <si>
    <t>sales</t>
  </si>
  <si>
    <t>holding</t>
  </si>
  <si>
    <t>Parent company</t>
  </si>
  <si>
    <t>+31 20 64 40 080</t>
  </si>
  <si>
    <t>Gustav Mahlerplein 74 В, 1082MA Amsterdam,
The Netherlands</t>
  </si>
  <si>
    <t>Metinvest B.V.</t>
  </si>
  <si>
    <t>0.06%</t>
  </si>
  <si>
    <t>+32 2 726 53 71</t>
  </si>
  <si>
    <t>105 Rue Colonel Bourg,
1030 Brussels, Belgium</t>
  </si>
  <si>
    <t>Trametal Europe S.P.R.L</t>
  </si>
  <si>
    <t xml:space="preserve">Metinvest B.V. </t>
  </si>
  <si>
    <t>SPARTAN UK LIMITED</t>
  </si>
  <si>
    <t>Spartan Uk LTD</t>
  </si>
  <si>
    <t>confidential</t>
  </si>
  <si>
    <t>2023-27avg - base case</t>
  </si>
  <si>
    <t>2023-27avg - no China AD</t>
  </si>
  <si>
    <t>Scenario AD terminated - assuming 8% reduction of market price in the UK - costs unchanged</t>
  </si>
  <si>
    <t>1,5% "normal" net profit 2018-2021</t>
  </si>
  <si>
    <t>Annex 4 - Cost to make and sell</t>
  </si>
  <si>
    <t>£</t>
  </si>
  <si>
    <t>* Create more PCN columns where necessary</t>
  </si>
  <si>
    <t>Cost to make:</t>
  </si>
  <si>
    <t>Cost to sell:</t>
  </si>
  <si>
    <t xml:space="preserve">(I) Cost of production </t>
  </si>
  <si>
    <t>Additional PCNs as necessary</t>
  </si>
  <si>
    <t>(II) Administration, Selling &amp; General (AS&amp;G) costs</t>
  </si>
  <si>
    <t>All goods</t>
  </si>
  <si>
    <t>All PCNs</t>
  </si>
  <si>
    <t>PCN 1</t>
  </si>
  <si>
    <t>PCN 2</t>
  </si>
  <si>
    <t>PCN 3</t>
  </si>
  <si>
    <t>PCN X</t>
  </si>
  <si>
    <t>(A) Direct costs</t>
  </si>
  <si>
    <t>(A) Selling costs (please breakdown)</t>
  </si>
  <si>
    <t>Raw materials</t>
  </si>
  <si>
    <t>Sales commissions</t>
  </si>
  <si>
    <t>Material 1 - Slab</t>
  </si>
  <si>
    <t xml:space="preserve">Supply and client </t>
  </si>
  <si>
    <t>Material 2 - Traded plate</t>
  </si>
  <si>
    <t>Credit insurance</t>
  </si>
  <si>
    <t>Material 3 - Plate stock</t>
  </si>
  <si>
    <t>Material 4</t>
  </si>
  <si>
    <t>Total for (A)</t>
  </si>
  <si>
    <t>Direct labour</t>
  </si>
  <si>
    <t>(B) Administrative &amp; general costs (please breakdown)</t>
  </si>
  <si>
    <t>Others (specify):</t>
  </si>
  <si>
    <t xml:space="preserve">Non-production staff salaries </t>
  </si>
  <si>
    <t>Slab transport</t>
  </si>
  <si>
    <t>Marketing and advertising</t>
  </si>
  <si>
    <t>Slab unloading costs</t>
  </si>
  <si>
    <t>Traded plate landing costs</t>
  </si>
  <si>
    <t>Recruitments costs</t>
  </si>
  <si>
    <t>Rates</t>
  </si>
  <si>
    <t>(B) Manufacturing overheads</t>
  </si>
  <si>
    <t>Insurance</t>
  </si>
  <si>
    <t>Indirect labour</t>
  </si>
  <si>
    <t>Employee insurance</t>
  </si>
  <si>
    <t>Rent/lease</t>
  </si>
  <si>
    <t>Cleaning</t>
  </si>
  <si>
    <t>Maintenance &amp; repairs</t>
  </si>
  <si>
    <t>Security</t>
  </si>
  <si>
    <t>Energy costs</t>
  </si>
  <si>
    <t>Printing, postage &amp; stationery</t>
  </si>
  <si>
    <t>Telephone</t>
  </si>
  <si>
    <t>Hire of equipment</t>
  </si>
  <si>
    <t>Consumables</t>
  </si>
  <si>
    <t>Travel expenses</t>
  </si>
  <si>
    <t>Third party services</t>
  </si>
  <si>
    <t>Consultancy fees</t>
  </si>
  <si>
    <t>HSE</t>
  </si>
  <si>
    <t>Legal &amp; professional fees</t>
  </si>
  <si>
    <t>Total for (B)</t>
  </si>
  <si>
    <t>Audit fees</t>
  </si>
  <si>
    <t>(C) Total of manufacturing cost (A+B)</t>
  </si>
  <si>
    <t>Other non-audit fees</t>
  </si>
  <si>
    <t>Quantity produced (tonnes)</t>
  </si>
  <si>
    <t>Bank charges</t>
  </si>
  <si>
    <t>Quantity sold (UNITXXX)</t>
  </si>
  <si>
    <t>Bad &amp; doubtful debts</t>
  </si>
  <si>
    <t>Manufacturing cost per unit made</t>
  </si>
  <si>
    <t>Loss of foreign exchange</t>
  </si>
  <si>
    <t>Training</t>
  </si>
  <si>
    <t>Sundry expenses</t>
  </si>
  <si>
    <t>Subscriptions</t>
  </si>
  <si>
    <t>Amortisation of licences</t>
  </si>
  <si>
    <t>(C) Others</t>
  </si>
  <si>
    <t>Financial costs (e.g. interest)</t>
  </si>
  <si>
    <t>R&amp;D and innovation</t>
  </si>
  <si>
    <t>Others (specify)</t>
  </si>
  <si>
    <t>Total for (C)</t>
  </si>
  <si>
    <t>Total cost to sell (A+B+C)</t>
  </si>
  <si>
    <r>
      <t>Quantity sold (</t>
    </r>
    <r>
      <rPr>
        <sz val="11"/>
        <color rgb="FF000000"/>
        <rFont val="Arial"/>
        <family val="2"/>
      </rPr>
      <t>tonnes)</t>
    </r>
  </si>
  <si>
    <t>Cost to sell per unit</t>
  </si>
  <si>
    <t>Total cost to make and sell per unit (using total CTM from D12.1 and total AS&amp;G from D13.1)</t>
  </si>
  <si>
    <t>Annex 6 - Raw materials and input purchases</t>
  </si>
  <si>
    <t>(I) Supplier information</t>
  </si>
  <si>
    <t>(III) Purchase information</t>
  </si>
  <si>
    <t>Material type</t>
  </si>
  <si>
    <t>Material characteristics</t>
  </si>
  <si>
    <t>Supplier</t>
  </si>
  <si>
    <t>Contact name of supplier</t>
  </si>
  <si>
    <t>Address of supplier</t>
  </si>
  <si>
    <t>Date of purchase</t>
  </si>
  <si>
    <t>Country of manufacture</t>
  </si>
  <si>
    <t>Invoice Number</t>
  </si>
  <si>
    <t>Date of Invoice</t>
  </si>
  <si>
    <t>Purchase price (excl. VAT)</t>
  </si>
  <si>
    <t>Unit price (excl. VAT)</t>
  </si>
  <si>
    <t>Discounted price and/or other preferential price? (Y/N)</t>
  </si>
  <si>
    <t>File name for attachments containing contractual agreement</t>
  </si>
  <si>
    <t>If purchase is imported, explain the reason</t>
  </si>
  <si>
    <t>Slab</t>
  </si>
  <si>
    <t>Ukraine</t>
  </si>
  <si>
    <t>CIF FO</t>
  </si>
  <si>
    <t>N.A.</t>
  </si>
  <si>
    <t>Imported from vertically integrated group company.</t>
  </si>
  <si>
    <t>Turnover related to like goods (index, 2019=100)</t>
  </si>
  <si>
    <t>Turnover related to other goods (index, 2019=100)</t>
  </si>
  <si>
    <t>Export sales by volume (index, 2019=100)</t>
  </si>
  <si>
    <t>Export sales by value (index, 2019=100)</t>
  </si>
  <si>
    <t>Domestic sales by volume (index, 2019=100)</t>
  </si>
  <si>
    <t>Domestic sales by value (index, 2019=100)</t>
  </si>
  <si>
    <t>Total interest expense incurred for whole company (index, 2019=100)</t>
  </si>
  <si>
    <t>Finance costs (e.g. interest) incurred for like goods (index, 2019=100)</t>
  </si>
  <si>
    <t>Output by value (index, 2019=100)</t>
  </si>
  <si>
    <t>Stocks at year end, total volume (index, 2019=100)</t>
  </si>
  <si>
    <t>Stocks at year end, total value (index, 2019=100)</t>
  </si>
  <si>
    <t>Stocks at year end, volume manufactured by you in UK (index, 2019=100)</t>
  </si>
  <si>
    <t>Stocks at year end, total value manufactured by you in UK (index, 2019=100)</t>
  </si>
  <si>
    <t>Stocks at year end, total volume purchased (index, 2019=100)</t>
  </si>
  <si>
    <t>Stocks at year end, total value purchased (index, 2019=100)</t>
  </si>
  <si>
    <t>Total number of employees (index, 2019=100)</t>
  </si>
  <si>
    <t>Average output in volume per employee for like goods (index, 2019=100)</t>
  </si>
  <si>
    <t>Median wage for FTE engaged in activites related to the like goods (index, 2019=100)</t>
  </si>
  <si>
    <t>Estimates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</si>
</sst>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 &quot;[$£-809]#,##0.00&quot; &quot;;&quot;-&quot;[$£-809]#,##0.00&quot; &quot;;&quot; &quot;[$£-809]&quot;-&quot;#&quot; &quot;;&quot; &quot;@&quot; &quot;"/>
    <numFmt numFmtId="165" formatCode="&quot; &quot;#,##0.00&quot; &quot;;&quot;-&quot;#,##0.00&quot; &quot;;&quot; &quot;&quot;-&quot;#&quot; &quot;;&quot; &quot;@&quot; &quot;"/>
    <numFmt numFmtId="166" formatCode="0.0%"/>
    <numFmt numFmtId="167" formatCode="&quot;£&quot;#,##0;[Red]\-&quot;£&quot;#,##0"/>
  </numFmts>
  <fonts count="3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4472C4"/>
      <name val="Calibri"/>
      <family val="2"/>
    </font>
    <font>
      <u/>
      <sz val="11"/>
      <color rgb="FF0563C1"/>
      <name val="Calibri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000000"/>
      <name val="Arial"/>
      <family val="2"/>
    </font>
    <font>
      <b/>
      <sz val="14"/>
      <color rgb="FFFFFFFF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1"/>
      <color rgb="FFFFFFFF"/>
      <name val="Arial"/>
      <family val="2"/>
    </font>
    <font>
      <i/>
      <sz val="11"/>
      <color rgb="FF000000"/>
      <name val="Arial"/>
      <family val="2"/>
    </font>
    <font>
      <b/>
      <u/>
      <sz val="11"/>
      <color rgb="FF0563C1"/>
      <name val="Arial"/>
      <family val="2"/>
    </font>
    <font>
      <i/>
      <sz val="11"/>
      <color rgb="FFFFFFFF"/>
      <name val="Arial"/>
      <family val="2"/>
    </font>
    <font>
      <i/>
      <sz val="11"/>
      <color rgb="FFFF0000"/>
      <name val="Arial"/>
      <family val="2"/>
    </font>
    <font>
      <b/>
      <i/>
      <sz val="11"/>
      <color rgb="FFFFFFFF"/>
      <name val="Arial"/>
      <family val="2"/>
    </font>
    <font>
      <i/>
      <sz val="8"/>
      <color rgb="FFFF0000"/>
      <name val="Arial"/>
      <family val="2"/>
    </font>
    <font>
      <sz val="11"/>
      <color rgb="FFFF0000"/>
      <name val="Arial"/>
      <family val="2"/>
    </font>
    <font>
      <b/>
      <u/>
      <sz val="11"/>
      <color rgb="FF000000"/>
      <name val="Arial"/>
      <family val="2"/>
    </font>
    <font>
      <b/>
      <i/>
      <sz val="12"/>
      <color rgb="FFFFFFFF"/>
      <name val="Arial"/>
      <family val="2"/>
    </font>
    <font>
      <sz val="11"/>
      <color rgb="FFA6A6A6"/>
      <name val="Arial"/>
      <family val="2"/>
    </font>
    <font>
      <b/>
      <sz val="11"/>
      <color rgb="FFA6A6A6"/>
      <name val="Arial"/>
      <family val="2"/>
    </font>
    <font>
      <b/>
      <u/>
      <sz val="11"/>
      <color rgb="FFA6A6A6"/>
      <name val="Arial"/>
      <family val="2"/>
    </font>
    <font>
      <u/>
      <sz val="11"/>
      <color rgb="FF000000"/>
      <name val="Arial"/>
      <family val="2"/>
    </font>
    <font>
      <u/>
      <sz val="11"/>
      <color rgb="FFA6A6A6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i/>
      <sz val="11"/>
      <color rgb="FFFF0000"/>
      <name val="Arial"/>
      <family val="2"/>
    </font>
    <font>
      <b/>
      <i/>
      <sz val="14"/>
      <color rgb="FF000000"/>
      <name val="Arial"/>
      <family val="2"/>
    </font>
    <font>
      <sz val="11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C0320"/>
        <bgColor rgb="FFCC0320"/>
      </patternFill>
    </fill>
    <fill>
      <patternFill patternType="solid">
        <fgColor rgb="FFFFFFFF"/>
        <bgColor rgb="FFFFFFFF"/>
      </patternFill>
    </fill>
    <fill>
      <patternFill patternType="solid">
        <fgColor rgb="FFC00000"/>
        <bgColor rgb="FFC00000"/>
      </patternFill>
    </fill>
    <fill>
      <patternFill patternType="solid">
        <fgColor rgb="FFD0CECE"/>
        <bgColor rgb="FFD0CECE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Border="0" applyProtection="0"/>
    <xf numFmtId="0" fontId="5" fillId="2" borderId="1" applyNumberFormat="0" applyProtection="0">
      <alignment vertical="center" wrapText="1"/>
    </xf>
    <xf numFmtId="9" fontId="1" fillId="0" borderId="0" applyFont="0" applyFill="0" applyBorder="0" applyAlignment="0" applyProtection="0"/>
  </cellStyleXfs>
  <cellXfs count="517">
    <xf numFmtId="0" fontId="0" fillId="0" borderId="0" xfId="0"/>
    <xf numFmtId="0" fontId="6" fillId="3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8" fillId="3" borderId="0" xfId="0" applyFont="1" applyFill="1" applyAlignment="1">
      <alignment horizontal="center" wrapText="1"/>
    </xf>
    <xf numFmtId="0" fontId="9" fillId="5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6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  <xf numFmtId="0" fontId="6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/>
    </xf>
    <xf numFmtId="0" fontId="6" fillId="6" borderId="2" xfId="0" applyFont="1" applyFill="1" applyBorder="1" applyAlignment="1">
      <alignment horizontal="left"/>
    </xf>
    <xf numFmtId="0" fontId="6" fillId="3" borderId="0" xfId="0" applyFont="1" applyFill="1"/>
    <xf numFmtId="0" fontId="6" fillId="0" borderId="0" xfId="0" applyFont="1"/>
    <xf numFmtId="0" fontId="6" fillId="3" borderId="0" xfId="0" applyFont="1" applyFill="1" applyAlignment="1">
      <alignment vertical="center"/>
    </xf>
    <xf numFmtId="0" fontId="13" fillId="3" borderId="0" xfId="3" applyFont="1" applyFill="1" applyAlignment="1">
      <alignment vertical="center"/>
    </xf>
    <xf numFmtId="0" fontId="6" fillId="0" borderId="0" xfId="0" applyFont="1" applyAlignment="1">
      <alignment vertical="center"/>
    </xf>
    <xf numFmtId="0" fontId="9" fillId="7" borderId="10" xfId="0" applyFont="1" applyFill="1" applyBorder="1" applyAlignment="1">
      <alignment vertical="center"/>
    </xf>
    <xf numFmtId="0" fontId="9" fillId="7" borderId="11" xfId="0" applyFont="1" applyFill="1" applyBorder="1" applyAlignment="1">
      <alignment wrapText="1"/>
    </xf>
    <xf numFmtId="0" fontId="9" fillId="7" borderId="5" xfId="0" applyFont="1" applyFill="1" applyBorder="1" applyAlignment="1">
      <alignment vertical="center"/>
    </xf>
    <xf numFmtId="0" fontId="10" fillId="3" borderId="0" xfId="0" applyFont="1" applyFill="1"/>
    <xf numFmtId="0" fontId="16" fillId="4" borderId="13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wrapText="1"/>
    </xf>
    <xf numFmtId="0" fontId="6" fillId="0" borderId="2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9" fillId="7" borderId="10" xfId="0" applyFont="1" applyFill="1" applyBorder="1" applyAlignment="1">
      <alignment vertical="center" wrapText="1"/>
    </xf>
    <xf numFmtId="0" fontId="9" fillId="7" borderId="5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7" borderId="33" xfId="0" applyFont="1" applyFill="1" applyBorder="1" applyAlignment="1">
      <alignment horizontal="center" vertical="center" wrapText="1"/>
    </xf>
    <xf numFmtId="0" fontId="9" fillId="7" borderId="35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vertical="center" wrapText="1"/>
    </xf>
    <xf numFmtId="0" fontId="6" fillId="0" borderId="3" xfId="0" applyFont="1" applyBorder="1"/>
    <xf numFmtId="0" fontId="6" fillId="0" borderId="12" xfId="0" applyFont="1" applyBorder="1" applyAlignment="1">
      <alignment vertical="center" wrapText="1"/>
    </xf>
    <xf numFmtId="0" fontId="10" fillId="3" borderId="0" xfId="0" applyFont="1" applyFill="1" applyAlignment="1">
      <alignment vertical="center"/>
    </xf>
    <xf numFmtId="0" fontId="9" fillId="7" borderId="39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9" fillId="7" borderId="40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vertical="center" wrapText="1"/>
    </xf>
    <xf numFmtId="0" fontId="6" fillId="9" borderId="10" xfId="0" applyFont="1" applyFill="1" applyBorder="1" applyAlignment="1">
      <alignment vertical="center" wrapText="1"/>
    </xf>
    <xf numFmtId="0" fontId="6" fillId="9" borderId="5" xfId="0" applyFont="1" applyFill="1" applyBorder="1" applyAlignment="1">
      <alignment vertical="center" wrapText="1"/>
    </xf>
    <xf numFmtId="0" fontId="16" fillId="4" borderId="15" xfId="5" applyFont="1" applyFill="1" applyBorder="1" applyAlignment="1" applyProtection="1">
      <alignment horizontal="center" vertical="center" wrapText="1"/>
    </xf>
    <xf numFmtId="0" fontId="9" fillId="9" borderId="33" xfId="5" applyFont="1" applyFill="1" applyBorder="1" applyAlignment="1" applyProtection="1">
      <alignment horizontal="center" vertical="center" wrapText="1"/>
    </xf>
    <xf numFmtId="0" fontId="9" fillId="9" borderId="44" xfId="5" applyFont="1" applyFill="1" applyBorder="1" applyAlignment="1" applyProtection="1">
      <alignment horizontal="center" vertical="center" wrapText="1"/>
    </xf>
    <xf numFmtId="0" fontId="9" fillId="9" borderId="2" xfId="5" applyFont="1" applyFill="1" applyBorder="1" applyAlignment="1" applyProtection="1">
      <alignment horizontal="center" vertical="center" wrapText="1"/>
    </xf>
    <xf numFmtId="0" fontId="9" fillId="9" borderId="45" xfId="5" applyFont="1" applyFill="1" applyBorder="1" applyAlignment="1" applyProtection="1">
      <alignment horizontal="center" vertical="center" wrapText="1"/>
    </xf>
    <xf numFmtId="0" fontId="9" fillId="9" borderId="46" xfId="5" applyFont="1" applyFill="1" applyBorder="1" applyAlignment="1" applyProtection="1">
      <alignment horizontal="center" vertical="center" wrapText="1"/>
    </xf>
    <xf numFmtId="0" fontId="9" fillId="9" borderId="47" xfId="5" applyFont="1" applyFill="1" applyBorder="1" applyAlignment="1" applyProtection="1">
      <alignment horizontal="center" vertical="center" wrapText="1"/>
    </xf>
    <xf numFmtId="0" fontId="18" fillId="3" borderId="0" xfId="0" applyFont="1" applyFill="1"/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13" fillId="3" borderId="0" xfId="3" applyFont="1" applyFill="1" applyAlignment="1">
      <alignment horizontal="left" vertical="center"/>
    </xf>
    <xf numFmtId="3" fontId="6" fillId="0" borderId="23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9" fillId="10" borderId="2" xfId="0" applyFont="1" applyFill="1" applyBorder="1" applyAlignment="1">
      <alignment horizontal="left" vertical="center" wrapText="1"/>
    </xf>
    <xf numFmtId="0" fontId="9" fillId="10" borderId="22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11" fillId="4" borderId="1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horizontal="center" vertical="center" wrapText="1"/>
    </xf>
    <xf numFmtId="0" fontId="18" fillId="3" borderId="0" xfId="0" applyFont="1" applyFill="1" applyAlignment="1">
      <alignment horizontal="left"/>
    </xf>
    <xf numFmtId="0" fontId="11" fillId="4" borderId="35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8" fillId="3" borderId="0" xfId="0" applyFont="1" applyFill="1" applyAlignment="1">
      <alignment horizontal="left" wrapText="1"/>
    </xf>
    <xf numFmtId="0" fontId="9" fillId="10" borderId="19" xfId="0" applyFont="1" applyFill="1" applyBorder="1" applyAlignment="1">
      <alignment horizontal="left" vertical="center" wrapText="1"/>
    </xf>
    <xf numFmtId="0" fontId="6" fillId="9" borderId="20" xfId="0" applyFont="1" applyFill="1" applyBorder="1" applyAlignment="1">
      <alignment vertical="center"/>
    </xf>
    <xf numFmtId="0" fontId="21" fillId="10" borderId="24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vertical="center"/>
    </xf>
    <xf numFmtId="0" fontId="6" fillId="9" borderId="28" xfId="0" applyFont="1" applyFill="1" applyBorder="1" applyAlignment="1">
      <alignment horizontal="center" vertical="center"/>
    </xf>
    <xf numFmtId="0" fontId="22" fillId="10" borderId="24" xfId="0" applyFont="1" applyFill="1" applyBorder="1" applyAlignment="1">
      <alignment horizontal="left" vertical="center" wrapText="1"/>
    </xf>
    <xf numFmtId="0" fontId="6" fillId="10" borderId="5" xfId="0" applyFont="1" applyFill="1" applyBorder="1" applyAlignment="1">
      <alignment horizontal="left" vertical="center" wrapText="1"/>
    </xf>
    <xf numFmtId="0" fontId="6" fillId="9" borderId="29" xfId="0" applyFont="1" applyFill="1" applyBorder="1" applyAlignment="1">
      <alignment vertical="center"/>
    </xf>
    <xf numFmtId="0" fontId="9" fillId="10" borderId="35" xfId="0" applyFont="1" applyFill="1" applyBorder="1" applyAlignment="1">
      <alignment horizontal="left" vertical="center" wrapText="1"/>
    </xf>
    <xf numFmtId="0" fontId="21" fillId="10" borderId="38" xfId="0" applyFont="1" applyFill="1" applyBorder="1" applyAlignment="1">
      <alignment horizontal="left" vertical="center" wrapText="1"/>
    </xf>
    <xf numFmtId="0" fontId="22" fillId="10" borderId="38" xfId="0" applyFont="1" applyFill="1" applyBorder="1" applyAlignment="1">
      <alignment horizontal="left" vertical="center" wrapText="1"/>
    </xf>
    <xf numFmtId="0" fontId="6" fillId="10" borderId="58" xfId="0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left" vertical="center"/>
    </xf>
    <xf numFmtId="0" fontId="21" fillId="10" borderId="31" xfId="0" applyFont="1" applyFill="1" applyBorder="1" applyAlignment="1">
      <alignment horizontal="left" vertical="center" wrapText="1"/>
    </xf>
    <xf numFmtId="0" fontId="21" fillId="6" borderId="29" xfId="0" applyFont="1" applyFill="1" applyBorder="1" applyAlignment="1">
      <alignment horizontal="center" vertical="center"/>
    </xf>
    <xf numFmtId="0" fontId="6" fillId="9" borderId="6" xfId="0" applyFont="1" applyFill="1" applyBorder="1"/>
    <xf numFmtId="0" fontId="22" fillId="10" borderId="37" xfId="0" applyFont="1" applyFill="1" applyBorder="1" applyAlignment="1">
      <alignment horizontal="left" vertical="center" wrapText="1"/>
    </xf>
    <xf numFmtId="0" fontId="21" fillId="6" borderId="19" xfId="0" applyFont="1" applyFill="1" applyBorder="1" applyAlignment="1">
      <alignment horizontal="center" vertical="center"/>
    </xf>
    <xf numFmtId="0" fontId="21" fillId="6" borderId="20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/>
    </xf>
    <xf numFmtId="0" fontId="6" fillId="10" borderId="38" xfId="0" applyFont="1" applyFill="1" applyBorder="1" applyAlignment="1">
      <alignment horizontal="left" vertical="center" wrapText="1"/>
    </xf>
    <xf numFmtId="0" fontId="6" fillId="10" borderId="12" xfId="0" applyFont="1" applyFill="1" applyBorder="1" applyAlignment="1">
      <alignment horizontal="left" vertical="center" wrapText="1"/>
    </xf>
    <xf numFmtId="0" fontId="6" fillId="10" borderId="62" xfId="0" applyFont="1" applyFill="1" applyBorder="1" applyAlignment="1">
      <alignment horizontal="left" vertical="center" wrapText="1"/>
    </xf>
    <xf numFmtId="0" fontId="6" fillId="10" borderId="31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9" borderId="33" xfId="0" applyFont="1" applyFill="1" applyBorder="1" applyAlignment="1">
      <alignment horizontal="center" vertical="center" wrapText="1"/>
    </xf>
    <xf numFmtId="0" fontId="9" fillId="9" borderId="39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44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9" fillId="3" borderId="0" xfId="0" applyFont="1" applyFill="1"/>
    <xf numFmtId="0" fontId="9" fillId="0" borderId="56" xfId="0" applyFont="1" applyBorder="1" applyAlignment="1">
      <alignment horizontal="right"/>
    </xf>
    <xf numFmtId="0" fontId="6" fillId="0" borderId="57" xfId="0" applyFont="1" applyBorder="1" applyAlignment="1">
      <alignment horizontal="center" wrapText="1"/>
    </xf>
    <xf numFmtId="0" fontId="9" fillId="0" borderId="63" xfId="0" applyFont="1" applyBorder="1" applyAlignment="1">
      <alignment horizontal="right"/>
    </xf>
    <xf numFmtId="0" fontId="6" fillId="0" borderId="53" xfId="0" applyFont="1" applyBorder="1" applyAlignment="1">
      <alignment horizontal="center" wrapText="1"/>
    </xf>
    <xf numFmtId="0" fontId="9" fillId="0" borderId="24" xfId="0" applyFont="1" applyBorder="1" applyAlignment="1">
      <alignment horizontal="right"/>
    </xf>
    <xf numFmtId="0" fontId="9" fillId="0" borderId="48" xfId="0" applyFont="1" applyBorder="1" applyAlignment="1">
      <alignment horizontal="right"/>
    </xf>
    <xf numFmtId="0" fontId="6" fillId="9" borderId="19" xfId="0" applyFont="1" applyFill="1" applyBorder="1" applyAlignment="1">
      <alignment vertical="center" wrapText="1"/>
    </xf>
    <xf numFmtId="0" fontId="15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9" fillId="9" borderId="34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wrapText="1"/>
    </xf>
    <xf numFmtId="0" fontId="18" fillId="0" borderId="0" xfId="0" applyFont="1" applyAlignment="1">
      <alignment wrapText="1"/>
    </xf>
    <xf numFmtId="0" fontId="0" fillId="0" borderId="38" xfId="0" applyBorder="1" applyAlignment="1">
      <alignment horizontal="center"/>
    </xf>
    <xf numFmtId="0" fontId="0" fillId="0" borderId="25" xfId="0" applyBorder="1" applyAlignment="1">
      <alignment horizontal="center"/>
    </xf>
    <xf numFmtId="0" fontId="6" fillId="6" borderId="54" xfId="1" applyNumberFormat="1" applyFont="1" applyFill="1" applyBorder="1" applyAlignment="1">
      <alignment horizontal="center" vertical="center"/>
    </xf>
    <xf numFmtId="0" fontId="0" fillId="0" borderId="64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0" fontId="6" fillId="6" borderId="29" xfId="1" applyNumberFormat="1" applyFont="1" applyFill="1" applyBorder="1" applyAlignment="1">
      <alignment horizontal="center" vertical="center"/>
    </xf>
    <xf numFmtId="0" fontId="0" fillId="0" borderId="65" xfId="0" applyBorder="1" applyAlignment="1">
      <alignment horizontal="center"/>
    </xf>
    <xf numFmtId="0" fontId="0" fillId="0" borderId="6" xfId="0" applyBorder="1" applyAlignment="1">
      <alignment horizontal="center"/>
    </xf>
    <xf numFmtId="0" fontId="10" fillId="3" borderId="0" xfId="0" applyFont="1" applyFill="1" applyAlignment="1">
      <alignment vertical="center" wrapText="1"/>
    </xf>
    <xf numFmtId="0" fontId="16" fillId="2" borderId="39" xfId="5" applyFont="1" applyFill="1" applyBorder="1" applyAlignment="1" applyProtection="1">
      <alignment horizontal="center" vertical="center" wrapText="1"/>
    </xf>
    <xf numFmtId="0" fontId="16" fillId="2" borderId="34" xfId="5" applyFont="1" applyFill="1" applyBorder="1" applyAlignment="1" applyProtection="1">
      <alignment horizontal="center" vertical="center" wrapText="1"/>
    </xf>
    <xf numFmtId="0" fontId="6" fillId="0" borderId="41" xfId="0" applyFont="1" applyBorder="1" applyAlignment="1">
      <alignment wrapText="1"/>
    </xf>
    <xf numFmtId="0" fontId="6" fillId="0" borderId="36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28" xfId="0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11" fillId="4" borderId="35" xfId="0" applyFont="1" applyFill="1" applyBorder="1" applyAlignment="1">
      <alignment horizontal="center" vertical="center"/>
    </xf>
    <xf numFmtId="0" fontId="11" fillId="4" borderId="5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/>
    </xf>
    <xf numFmtId="0" fontId="6" fillId="10" borderId="19" xfId="0" applyFont="1" applyFill="1" applyBorder="1" applyAlignment="1">
      <alignment horizontal="left" vertical="center" wrapText="1"/>
    </xf>
    <xf numFmtId="0" fontId="6" fillId="9" borderId="28" xfId="0" applyFont="1" applyFill="1" applyBorder="1" applyAlignment="1">
      <alignment horizontal="left"/>
    </xf>
    <xf numFmtId="0" fontId="6" fillId="10" borderId="24" xfId="0" applyFont="1" applyFill="1" applyBorder="1" applyAlignment="1">
      <alignment horizontal="left" vertical="center" wrapText="1"/>
    </xf>
    <xf numFmtId="0" fontId="22" fillId="10" borderId="5" xfId="0" applyFont="1" applyFill="1" applyBorder="1" applyAlignment="1">
      <alignment horizontal="left" vertical="center" wrapText="1"/>
    </xf>
    <xf numFmtId="0" fontId="21" fillId="6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left"/>
    </xf>
    <xf numFmtId="0" fontId="21" fillId="10" borderId="5" xfId="0" applyFont="1" applyFill="1" applyBorder="1" applyAlignment="1">
      <alignment horizontal="left" vertical="center" wrapText="1"/>
    </xf>
    <xf numFmtId="0" fontId="6" fillId="9" borderId="6" xfId="0" applyFont="1" applyFill="1" applyBorder="1" applyAlignment="1">
      <alignment horizontal="left"/>
    </xf>
    <xf numFmtId="0" fontId="22" fillId="10" borderId="19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left"/>
    </xf>
    <xf numFmtId="0" fontId="6" fillId="3" borderId="28" xfId="0" applyFont="1" applyFill="1" applyBorder="1" applyAlignment="1">
      <alignment horizontal="left" vertical="center"/>
    </xf>
    <xf numFmtId="0" fontId="6" fillId="3" borderId="28" xfId="0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16" fillId="4" borderId="33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6" fillId="0" borderId="10" xfId="0" applyFont="1" applyBorder="1" applyAlignment="1">
      <alignment wrapText="1"/>
    </xf>
    <xf numFmtId="0" fontId="6" fillId="0" borderId="43" xfId="0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6" fillId="0" borderId="25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30" xfId="0" applyFont="1" applyBorder="1" applyAlignment="1">
      <alignment wrapText="1"/>
    </xf>
    <xf numFmtId="0" fontId="9" fillId="3" borderId="0" xfId="0" applyFont="1" applyFill="1" applyAlignment="1">
      <alignment vertical="center"/>
    </xf>
    <xf numFmtId="0" fontId="16" fillId="4" borderId="59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 wrapText="1"/>
    </xf>
    <xf numFmtId="0" fontId="9" fillId="9" borderId="44" xfId="0" applyFont="1" applyFill="1" applyBorder="1" applyAlignment="1">
      <alignment horizontal="center" vertical="center" wrapText="1"/>
    </xf>
    <xf numFmtId="0" fontId="9" fillId="9" borderId="50" xfId="0" applyFont="1" applyFill="1" applyBorder="1" applyAlignment="1">
      <alignment horizontal="center" vertical="center" wrapText="1"/>
    </xf>
    <xf numFmtId="0" fontId="9" fillId="9" borderId="49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right"/>
    </xf>
    <xf numFmtId="0" fontId="9" fillId="0" borderId="38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6" fillId="0" borderId="3" xfId="0" applyFont="1" applyBorder="1" applyAlignment="1">
      <alignment vertical="center" wrapText="1"/>
    </xf>
    <xf numFmtId="0" fontId="16" fillId="4" borderId="35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6" fillId="4" borderId="59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right"/>
    </xf>
    <xf numFmtId="0" fontId="3" fillId="0" borderId="0" xfId="3" applyFont="1"/>
    <xf numFmtId="0" fontId="6" fillId="9" borderId="35" xfId="0" applyFont="1" applyFill="1" applyBorder="1" applyAlignment="1">
      <alignment vertical="center" wrapText="1"/>
    </xf>
    <xf numFmtId="0" fontId="9" fillId="7" borderId="56" xfId="0" applyFont="1" applyFill="1" applyBorder="1" applyAlignment="1">
      <alignment horizontal="center"/>
    </xf>
    <xf numFmtId="0" fontId="9" fillId="7" borderId="60" xfId="0" applyFont="1" applyFill="1" applyBorder="1" applyAlignment="1">
      <alignment horizontal="center"/>
    </xf>
    <xf numFmtId="0" fontId="9" fillId="7" borderId="24" xfId="0" applyFont="1" applyFill="1" applyBorder="1" applyAlignment="1">
      <alignment horizontal="center"/>
    </xf>
    <xf numFmtId="0" fontId="9" fillId="7" borderId="61" xfId="0" applyFont="1" applyFill="1" applyBorder="1" applyAlignment="1">
      <alignment horizontal="center"/>
    </xf>
    <xf numFmtId="0" fontId="6" fillId="10" borderId="7" xfId="0" applyFont="1" applyFill="1" applyBorder="1" applyAlignment="1">
      <alignment horizontal="left" vertical="center" wrapText="1"/>
    </xf>
    <xf numFmtId="164" fontId="9" fillId="0" borderId="39" xfId="0" applyNumberFormat="1" applyFont="1" applyBorder="1" applyAlignment="1">
      <alignment vertical="center"/>
    </xf>
    <xf numFmtId="164" fontId="9" fillId="0" borderId="34" xfId="0" applyNumberFormat="1" applyFont="1" applyBorder="1" applyAlignment="1">
      <alignment vertical="center"/>
    </xf>
    <xf numFmtId="0" fontId="6" fillId="3" borderId="0" xfId="0" applyFont="1" applyFill="1" applyAlignment="1">
      <alignment horizontal="left" vertical="center" wrapText="1"/>
    </xf>
    <xf numFmtId="164" fontId="9" fillId="3" borderId="0" xfId="0" applyNumberFormat="1" applyFont="1" applyFill="1" applyAlignment="1">
      <alignment vertical="center"/>
    </xf>
    <xf numFmtId="0" fontId="6" fillId="10" borderId="37" xfId="0" applyFont="1" applyFill="1" applyBorder="1" applyAlignment="1">
      <alignment horizontal="left" vertical="center" wrapText="1"/>
    </xf>
    <xf numFmtId="164" fontId="9" fillId="0" borderId="20" xfId="0" applyNumberFormat="1" applyFont="1" applyBorder="1" applyAlignment="1">
      <alignment vertical="center"/>
    </xf>
    <xf numFmtId="164" fontId="9" fillId="0" borderId="4" xfId="0" applyNumberFormat="1" applyFont="1" applyBorder="1" applyAlignment="1">
      <alignment vertical="center"/>
    </xf>
    <xf numFmtId="164" fontId="9" fillId="0" borderId="29" xfId="0" applyNumberFormat="1" applyFont="1" applyBorder="1" applyAlignment="1">
      <alignment vertical="center"/>
    </xf>
    <xf numFmtId="164" fontId="9" fillId="0" borderId="6" xfId="0" applyNumberFormat="1" applyFont="1" applyBorder="1" applyAlignment="1">
      <alignment vertical="center"/>
    </xf>
    <xf numFmtId="0" fontId="9" fillId="10" borderId="8" xfId="0" applyFont="1" applyFill="1" applyBorder="1" applyAlignment="1">
      <alignment horizontal="left" vertical="center" wrapText="1"/>
    </xf>
    <xf numFmtId="164" fontId="9" fillId="6" borderId="33" xfId="0" applyNumberFormat="1" applyFont="1" applyFill="1" applyBorder="1" applyAlignment="1">
      <alignment vertical="center"/>
    </xf>
    <xf numFmtId="164" fontId="9" fillId="6" borderId="40" xfId="0" applyNumberFormat="1" applyFont="1" applyFill="1" applyBorder="1" applyAlignment="1">
      <alignment vertical="center"/>
    </xf>
    <xf numFmtId="164" fontId="9" fillId="6" borderId="50" xfId="0" applyNumberFormat="1" applyFont="1" applyFill="1" applyBorder="1" applyAlignment="1">
      <alignment vertical="center"/>
    </xf>
    <xf numFmtId="0" fontId="9" fillId="10" borderId="7" xfId="0" applyFont="1" applyFill="1" applyBorder="1" applyAlignment="1">
      <alignment horizontal="left" vertical="center" wrapText="1"/>
    </xf>
    <xf numFmtId="164" fontId="9" fillId="6" borderId="39" xfId="0" applyNumberFormat="1" applyFont="1" applyFill="1" applyBorder="1" applyAlignment="1">
      <alignment vertical="center"/>
    </xf>
    <xf numFmtId="164" fontId="9" fillId="6" borderId="34" xfId="0" applyNumberFormat="1" applyFont="1" applyFill="1" applyBorder="1" applyAlignment="1">
      <alignment vertical="center"/>
    </xf>
    <xf numFmtId="0" fontId="9" fillId="7" borderId="24" xfId="0" applyFont="1" applyFill="1" applyBorder="1" applyAlignment="1">
      <alignment vertical="center" wrapText="1"/>
    </xf>
    <xf numFmtId="0" fontId="9" fillId="0" borderId="0" xfId="0" applyFont="1" applyAlignment="1">
      <alignment horizontal="right"/>
    </xf>
    <xf numFmtId="0" fontId="9" fillId="7" borderId="24" xfId="0" applyFont="1" applyFill="1" applyBorder="1" applyAlignment="1">
      <alignment horizontal="right"/>
    </xf>
    <xf numFmtId="0" fontId="6" fillId="10" borderId="22" xfId="0" applyFont="1" applyFill="1" applyBorder="1" applyAlignment="1">
      <alignment horizontal="left" vertical="center" wrapText="1"/>
    </xf>
    <xf numFmtId="164" fontId="9" fillId="0" borderId="23" xfId="0" applyNumberFormat="1" applyFont="1" applyBorder="1" applyAlignment="1">
      <alignment vertical="center"/>
    </xf>
    <xf numFmtId="0" fontId="6" fillId="10" borderId="26" xfId="0" applyFont="1" applyFill="1" applyBorder="1" applyAlignment="1">
      <alignment horizontal="left" vertical="center" wrapText="1"/>
    </xf>
    <xf numFmtId="0" fontId="13" fillId="3" borderId="0" xfId="3" applyFont="1" applyFill="1"/>
    <xf numFmtId="0" fontId="15" fillId="3" borderId="0" xfId="0" applyFont="1" applyFill="1" applyAlignment="1">
      <alignment vertical="center" wrapText="1"/>
    </xf>
    <xf numFmtId="0" fontId="15" fillId="3" borderId="0" xfId="0" applyFont="1" applyFill="1" applyAlignment="1">
      <alignment horizontal="left" vertical="center"/>
    </xf>
    <xf numFmtId="0" fontId="16" fillId="2" borderId="33" xfId="5" applyFont="1" applyFill="1" applyBorder="1" applyAlignment="1" applyProtection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28" xfId="0" applyNumberFormat="1" applyFont="1" applyBorder="1" applyAlignment="1">
      <alignment horizontal="center" vertical="center" wrapText="1"/>
    </xf>
    <xf numFmtId="1" fontId="6" fillId="0" borderId="29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4" fontId="0" fillId="0" borderId="25" xfId="0" applyNumberFormat="1" applyBorder="1" applyAlignment="1">
      <alignment horizontal="center"/>
    </xf>
    <xf numFmtId="14" fontId="0" fillId="0" borderId="30" xfId="0" applyNumberFormat="1" applyBorder="1" applyAlignment="1">
      <alignment horizontal="center"/>
    </xf>
    <xf numFmtId="166" fontId="0" fillId="0" borderId="25" xfId="6" applyNumberFormat="1" applyFont="1" applyBorder="1" applyAlignment="1">
      <alignment horizontal="center"/>
    </xf>
    <xf numFmtId="166" fontId="0" fillId="0" borderId="30" xfId="6" applyNumberFormat="1" applyFont="1" applyBorder="1" applyAlignment="1">
      <alignment horizontal="center"/>
    </xf>
    <xf numFmtId="0" fontId="26" fillId="0" borderId="0" xfId="0" applyFont="1"/>
    <xf numFmtId="0" fontId="26" fillId="3" borderId="0" xfId="0" applyFont="1" applyFill="1"/>
    <xf numFmtId="0" fontId="26" fillId="8" borderId="22" xfId="0" applyFont="1" applyFill="1" applyBorder="1" applyAlignment="1">
      <alignment vertical="center" wrapText="1"/>
    </xf>
    <xf numFmtId="0" fontId="26" fillId="8" borderId="21" xfId="0" applyFont="1" applyFill="1" applyBorder="1" applyAlignment="1">
      <alignment vertical="center" wrapText="1"/>
    </xf>
    <xf numFmtId="0" fontId="26" fillId="8" borderId="20" xfId="0" quotePrefix="1" applyFont="1" applyFill="1" applyBorder="1" applyAlignment="1">
      <alignment vertical="center" wrapText="1"/>
    </xf>
    <xf numFmtId="0" fontId="27" fillId="8" borderId="20" xfId="3" applyFont="1" applyFill="1" applyBorder="1" applyAlignment="1">
      <alignment vertical="center" wrapText="1"/>
    </xf>
    <xf numFmtId="0" fontId="26" fillId="8" borderId="20" xfId="0" applyFont="1" applyFill="1" applyBorder="1" applyAlignment="1">
      <alignment vertical="center" wrapText="1"/>
    </xf>
    <xf numFmtId="0" fontId="26" fillId="8" borderId="19" xfId="0" applyFont="1" applyFill="1" applyBorder="1" applyAlignment="1">
      <alignment vertical="center" wrapText="1"/>
    </xf>
    <xf numFmtId="0" fontId="28" fillId="3" borderId="0" xfId="0" applyFont="1" applyFill="1" applyAlignment="1">
      <alignment wrapText="1"/>
    </xf>
    <xf numFmtId="0" fontId="6" fillId="0" borderId="24" xfId="0" applyFont="1" applyFill="1" applyBorder="1" applyAlignment="1">
      <alignment vertical="center" wrapText="1"/>
    </xf>
    <xf numFmtId="14" fontId="26" fillId="0" borderId="24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28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26" fillId="0" borderId="24" xfId="0" applyFont="1" applyFill="1" applyBorder="1" applyAlignment="1">
      <alignment vertical="center" wrapText="1"/>
    </xf>
    <xf numFmtId="0" fontId="26" fillId="0" borderId="24" xfId="0" applyFont="1" applyBorder="1" applyAlignment="1">
      <alignment vertical="center" wrapText="1"/>
    </xf>
    <xf numFmtId="14" fontId="26" fillId="0" borderId="24" xfId="0" applyNumberFormat="1" applyFont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8" fillId="0" borderId="36" xfId="0" applyFont="1" applyFill="1" applyBorder="1" applyAlignment="1">
      <alignment vertical="center" wrapText="1"/>
    </xf>
    <xf numFmtId="0" fontId="18" fillId="0" borderId="41" xfId="0" applyFont="1" applyFill="1" applyBorder="1" applyAlignment="1">
      <alignment vertical="center" wrapText="1"/>
    </xf>
    <xf numFmtId="9" fontId="18" fillId="0" borderId="41" xfId="0" applyNumberFormat="1" applyFont="1" applyFill="1" applyBorder="1" applyAlignment="1">
      <alignment vertical="center" wrapText="1"/>
    </xf>
    <xf numFmtId="0" fontId="18" fillId="0" borderId="19" xfId="0" applyFont="1" applyFill="1" applyBorder="1" applyAlignment="1">
      <alignment vertical="center" wrapText="1"/>
    </xf>
    <xf numFmtId="0" fontId="26" fillId="8" borderId="36" xfId="0" applyFont="1" applyFill="1" applyBorder="1" applyAlignment="1">
      <alignment vertical="center" wrapText="1"/>
    </xf>
    <xf numFmtId="0" fontId="26" fillId="8" borderId="41" xfId="0" applyFont="1" applyFill="1" applyBorder="1" applyAlignment="1">
      <alignment vertical="center" wrapText="1"/>
    </xf>
    <xf numFmtId="9" fontId="26" fillId="8" borderId="41" xfId="0" applyNumberFormat="1" applyFont="1" applyFill="1" applyBorder="1" applyAlignment="1">
      <alignment vertical="center" wrapText="1"/>
    </xf>
    <xf numFmtId="0" fontId="29" fillId="7" borderId="39" xfId="0" applyFont="1" applyFill="1" applyBorder="1" applyAlignment="1">
      <alignment horizontal="center" vertical="center" wrapText="1"/>
    </xf>
    <xf numFmtId="14" fontId="26" fillId="0" borderId="28" xfId="0" applyNumberFormat="1" applyFont="1" applyFill="1" applyBorder="1" applyAlignment="1">
      <alignment vertical="center" wrapText="1"/>
    </xf>
    <xf numFmtId="167" fontId="26" fillId="0" borderId="10" xfId="0" applyNumberFormat="1" applyFont="1" applyFill="1" applyBorder="1" applyAlignment="1">
      <alignment vertical="center" wrapText="1"/>
    </xf>
    <xf numFmtId="14" fontId="26" fillId="0" borderId="52" xfId="0" applyNumberFormat="1" applyFont="1" applyFill="1" applyBorder="1" applyAlignment="1">
      <alignment vertical="center" wrapText="1"/>
    </xf>
    <xf numFmtId="167" fontId="26" fillId="0" borderId="69" xfId="0" applyNumberFormat="1" applyFont="1" applyFill="1" applyBorder="1"/>
    <xf numFmtId="0" fontId="26" fillId="0" borderId="37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/>
    </xf>
    <xf numFmtId="3" fontId="6" fillId="0" borderId="29" xfId="0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/>
    </xf>
    <xf numFmtId="3" fontId="21" fillId="6" borderId="32" xfId="0" applyNumberFormat="1" applyFont="1" applyFill="1" applyBorder="1" applyAlignment="1">
      <alignment horizontal="center" vertical="center"/>
    </xf>
    <xf numFmtId="3" fontId="18" fillId="3" borderId="0" xfId="0" applyNumberFormat="1" applyFont="1" applyFill="1" applyAlignment="1">
      <alignment horizontal="left"/>
    </xf>
    <xf numFmtId="3" fontId="21" fillId="6" borderId="1" xfId="0" applyNumberFormat="1" applyFont="1" applyFill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wrapText="1"/>
    </xf>
    <xf numFmtId="3" fontId="6" fillId="0" borderId="29" xfId="0" applyNumberFormat="1" applyFont="1" applyBorder="1" applyAlignment="1">
      <alignment horizontal="center" wrapText="1"/>
    </xf>
    <xf numFmtId="3" fontId="6" fillId="0" borderId="55" xfId="0" applyNumberFormat="1" applyFont="1" applyBorder="1" applyAlignment="1">
      <alignment horizontal="center" wrapText="1"/>
    </xf>
    <xf numFmtId="3" fontId="6" fillId="0" borderId="60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3" fontId="6" fillId="0" borderId="61" xfId="0" applyNumberFormat="1" applyFont="1" applyBorder="1" applyAlignment="1">
      <alignment horizontal="center" wrapText="1"/>
    </xf>
    <xf numFmtId="3" fontId="9" fillId="0" borderId="6" xfId="0" applyNumberFormat="1" applyFont="1" applyBorder="1"/>
    <xf numFmtId="3" fontId="9" fillId="0" borderId="32" xfId="0" applyNumberFormat="1" applyFont="1" applyBorder="1"/>
    <xf numFmtId="3" fontId="9" fillId="0" borderId="29" xfId="0" applyNumberFormat="1" applyFont="1" applyBorder="1"/>
    <xf numFmtId="3" fontId="9" fillId="0" borderId="65" xfId="0" applyNumberFormat="1" applyFont="1" applyBorder="1"/>
    <xf numFmtId="3" fontId="9" fillId="0" borderId="68" xfId="0" applyNumberFormat="1" applyFont="1" applyBorder="1"/>
    <xf numFmtId="3" fontId="9" fillId="0" borderId="5" xfId="0" applyNumberFormat="1" applyFont="1" applyBorder="1"/>
    <xf numFmtId="3" fontId="9" fillId="0" borderId="30" xfId="0" applyNumberFormat="1" applyFont="1" applyBorder="1"/>
    <xf numFmtId="3" fontId="9" fillId="0" borderId="28" xfId="0" applyNumberFormat="1" applyFont="1" applyBorder="1"/>
    <xf numFmtId="3" fontId="9" fillId="0" borderId="27" xfId="0" applyNumberFormat="1" applyFont="1" applyBorder="1"/>
    <xf numFmtId="3" fontId="9" fillId="0" borderId="41" xfId="0" applyNumberFormat="1" applyFont="1" applyBorder="1"/>
    <xf numFmtId="3" fontId="9" fillId="0" borderId="1" xfId="0" applyNumberFormat="1" applyFont="1" applyBorder="1"/>
    <xf numFmtId="3" fontId="9" fillId="0" borderId="64" xfId="0" applyNumberFormat="1" applyFont="1" applyBorder="1"/>
    <xf numFmtId="3" fontId="9" fillId="0" borderId="67" xfId="0" applyNumberFormat="1" applyFont="1" applyBorder="1"/>
    <xf numFmtId="3" fontId="9" fillId="0" borderId="24" xfId="0" applyNumberFormat="1" applyFont="1" applyBorder="1"/>
    <xf numFmtId="3" fontId="9" fillId="0" borderId="25" xfId="0" applyNumberFormat="1" applyFont="1" applyBorder="1"/>
    <xf numFmtId="3" fontId="9" fillId="0" borderId="36" xfId="0" applyNumberFormat="1" applyFont="1" applyBorder="1"/>
    <xf numFmtId="3" fontId="9" fillId="0" borderId="42" xfId="0" applyNumberFormat="1" applyFont="1" applyBorder="1"/>
    <xf numFmtId="3" fontId="9" fillId="0" borderId="20" xfId="0" applyNumberFormat="1" applyFont="1" applyBorder="1"/>
    <xf numFmtId="3" fontId="9" fillId="0" borderId="66" xfId="0" applyNumberFormat="1" applyFont="1" applyBorder="1"/>
    <xf numFmtId="3" fontId="9" fillId="0" borderId="52" xfId="0" applyNumberFormat="1" applyFont="1" applyBorder="1"/>
    <xf numFmtId="3" fontId="9" fillId="0" borderId="10" xfId="0" applyNumberFormat="1" applyFont="1" applyBorder="1"/>
    <xf numFmtId="3" fontId="9" fillId="0" borderId="43" xfId="0" applyNumberFormat="1" applyFont="1" applyBorder="1"/>
    <xf numFmtId="3" fontId="6" fillId="3" borderId="0" xfId="0" applyNumberFormat="1" applyFont="1" applyFill="1"/>
    <xf numFmtId="3" fontId="9" fillId="0" borderId="4" xfId="0" applyNumberFormat="1" applyFont="1" applyBorder="1"/>
    <xf numFmtId="3" fontId="9" fillId="0" borderId="23" xfId="0" applyNumberFormat="1" applyFont="1" applyBorder="1"/>
    <xf numFmtId="3" fontId="9" fillId="0" borderId="19" xfId="0" applyNumberFormat="1" applyFont="1" applyBorder="1"/>
    <xf numFmtId="0" fontId="6" fillId="0" borderId="0" xfId="0" applyFont="1" applyAlignment="1">
      <alignment wrapText="1"/>
    </xf>
    <xf numFmtId="0" fontId="6" fillId="3" borderId="0" xfId="0" applyFont="1" applyFill="1" applyAlignment="1">
      <alignment wrapText="1"/>
    </xf>
    <xf numFmtId="9" fontId="6" fillId="0" borderId="28" xfId="0" applyNumberFormat="1" applyFont="1" applyBorder="1" applyAlignment="1">
      <alignment vertical="center" wrapText="1"/>
    </xf>
    <xf numFmtId="9" fontId="6" fillId="0" borderId="27" xfId="0" applyNumberFormat="1" applyFont="1" applyBorder="1" applyAlignment="1">
      <alignment vertical="center" wrapText="1"/>
    </xf>
    <xf numFmtId="0" fontId="6" fillId="0" borderId="1" xfId="0" quotePrefix="1" applyFont="1" applyBorder="1" applyAlignment="1">
      <alignment vertical="center" wrapText="1"/>
    </xf>
    <xf numFmtId="9" fontId="30" fillId="8" borderId="36" xfId="0" applyNumberFormat="1" applyFont="1" applyFill="1" applyBorder="1" applyAlignment="1">
      <alignment vertical="center" wrapText="1"/>
    </xf>
    <xf numFmtId="9" fontId="30" fillId="8" borderId="42" xfId="0" applyNumberFormat="1" applyFont="1" applyFill="1" applyBorder="1" applyAlignment="1">
      <alignment horizontal="right" vertical="center" wrapText="1"/>
    </xf>
    <xf numFmtId="0" fontId="26" fillId="8" borderId="70" xfId="0" applyFont="1" applyFill="1" applyBorder="1" applyAlignment="1">
      <alignment vertical="center" wrapText="1"/>
    </xf>
    <xf numFmtId="0" fontId="26" fillId="8" borderId="43" xfId="0" applyFont="1" applyFill="1" applyBorder="1" applyAlignment="1">
      <alignment vertical="center" wrapText="1"/>
    </xf>
    <xf numFmtId="0" fontId="26" fillId="8" borderId="41" xfId="0" quotePrefix="1" applyFont="1" applyFill="1" applyBorder="1" applyAlignment="1">
      <alignment vertical="center" wrapText="1"/>
    </xf>
    <xf numFmtId="0" fontId="27" fillId="8" borderId="41" xfId="3" applyFont="1" applyFill="1" applyBorder="1" applyAlignment="1">
      <alignment vertical="center" wrapText="1"/>
    </xf>
    <xf numFmtId="0" fontId="26" fillId="8" borderId="10" xfId="0" applyFont="1" applyFill="1" applyBorder="1" applyAlignment="1">
      <alignment vertical="center" wrapText="1"/>
    </xf>
    <xf numFmtId="9" fontId="30" fillId="8" borderId="4" xfId="0" applyNumberFormat="1" applyFont="1" applyFill="1" applyBorder="1" applyAlignment="1">
      <alignment vertical="center" wrapText="1"/>
    </xf>
    <xf numFmtId="9" fontId="30" fillId="8" borderId="23" xfId="0" applyNumberFormat="1" applyFont="1" applyFill="1" applyBorder="1" applyAlignment="1">
      <alignment vertical="center" wrapText="1"/>
    </xf>
    <xf numFmtId="3" fontId="21" fillId="6" borderId="20" xfId="0" applyNumberFormat="1" applyFont="1" applyFill="1" applyBorder="1" applyAlignment="1">
      <alignment horizontal="center" vertical="center"/>
    </xf>
    <xf numFmtId="3" fontId="21" fillId="6" borderId="29" xfId="0" applyNumberFormat="1" applyFont="1" applyFill="1" applyBorder="1" applyAlignment="1">
      <alignment horizontal="center" vertical="center"/>
    </xf>
    <xf numFmtId="9" fontId="9" fillId="0" borderId="36" xfId="6" applyFont="1" applyBorder="1"/>
    <xf numFmtId="9" fontId="9" fillId="0" borderId="28" xfId="6" applyFont="1" applyBorder="1"/>
    <xf numFmtId="9" fontId="9" fillId="0" borderId="6" xfId="6" applyFont="1" applyBorder="1"/>
    <xf numFmtId="0" fontId="9" fillId="7" borderId="34" xfId="0" applyFont="1" applyFill="1" applyBorder="1" applyAlignment="1">
      <alignment horizontal="center" vertical="center" wrapText="1"/>
    </xf>
    <xf numFmtId="3" fontId="6" fillId="0" borderId="0" xfId="0" applyNumberFormat="1" applyFont="1"/>
    <xf numFmtId="0" fontId="6" fillId="0" borderId="0" xfId="0" applyFont="1" applyBorder="1"/>
    <xf numFmtId="0" fontId="9" fillId="12" borderId="38" xfId="0" applyFont="1" applyFill="1" applyBorder="1" applyAlignment="1">
      <alignment horizontal="right"/>
    </xf>
    <xf numFmtId="3" fontId="9" fillId="12" borderId="24" xfId="0" applyNumberFormat="1" applyFont="1" applyFill="1" applyBorder="1"/>
    <xf numFmtId="3" fontId="9" fillId="12" borderId="1" xfId="0" applyNumberFormat="1" applyFont="1" applyFill="1" applyBorder="1"/>
    <xf numFmtId="3" fontId="9" fillId="12" borderId="36" xfId="0" applyNumberFormat="1" applyFont="1" applyFill="1" applyBorder="1"/>
    <xf numFmtId="3" fontId="9" fillId="12" borderId="27" xfId="0" applyNumberFormat="1" applyFont="1" applyFill="1" applyBorder="1"/>
    <xf numFmtId="3" fontId="9" fillId="12" borderId="28" xfId="0" applyNumberFormat="1" applyFont="1" applyFill="1" applyBorder="1"/>
    <xf numFmtId="166" fontId="9" fillId="12" borderId="25" xfId="6" applyNumberFormat="1" applyFont="1" applyFill="1" applyBorder="1"/>
    <xf numFmtId="3" fontId="9" fillId="12" borderId="25" xfId="0" applyNumberFormat="1" applyFont="1" applyFill="1" applyBorder="1"/>
    <xf numFmtId="3" fontId="9" fillId="12" borderId="67" xfId="0" applyNumberFormat="1" applyFont="1" applyFill="1" applyBorder="1"/>
    <xf numFmtId="3" fontId="9" fillId="12" borderId="64" xfId="0" applyNumberFormat="1" applyFont="1" applyFill="1" applyBorder="1"/>
    <xf numFmtId="3" fontId="9" fillId="12" borderId="41" xfId="0" applyNumberFormat="1" applyFont="1" applyFill="1" applyBorder="1"/>
    <xf numFmtId="9" fontId="9" fillId="12" borderId="28" xfId="6" applyFont="1" applyFill="1" applyBorder="1"/>
    <xf numFmtId="0" fontId="15" fillId="3" borderId="0" xfId="0" applyFont="1" applyFill="1" applyAlignment="1">
      <alignment horizontal="center"/>
    </xf>
    <xf numFmtId="164" fontId="9" fillId="0" borderId="27" xfId="0" applyNumberFormat="1" applyFont="1" applyFill="1" applyBorder="1" applyAlignment="1">
      <alignment vertical="center"/>
    </xf>
    <xf numFmtId="164" fontId="9" fillId="0" borderId="28" xfId="0" applyNumberFormat="1" applyFont="1" applyFill="1" applyBorder="1" applyAlignment="1">
      <alignment vertical="center"/>
    </xf>
    <xf numFmtId="164" fontId="9" fillId="0" borderId="1" xfId="0" applyNumberFormat="1" applyFont="1" applyFill="1" applyBorder="1" applyAlignment="1">
      <alignment vertical="center"/>
    </xf>
    <xf numFmtId="164" fontId="9" fillId="0" borderId="32" xfId="0" applyNumberFormat="1" applyFont="1" applyFill="1" applyBorder="1" applyAlignment="1">
      <alignment vertical="center"/>
    </xf>
    <xf numFmtId="164" fontId="9" fillId="0" borderId="29" xfId="0" applyNumberFormat="1" applyFont="1" applyFill="1" applyBorder="1" applyAlignment="1">
      <alignment vertical="center"/>
    </xf>
    <xf numFmtId="164" fontId="9" fillId="0" borderId="6" xfId="0" applyNumberFormat="1" applyFont="1" applyFill="1" applyBorder="1" applyAlignment="1">
      <alignment vertical="center"/>
    </xf>
    <xf numFmtId="164" fontId="9" fillId="0" borderId="23" xfId="0" applyNumberFormat="1" applyFont="1" applyFill="1" applyBorder="1" applyAlignment="1">
      <alignment vertical="center"/>
    </xf>
    <xf numFmtId="164" fontId="9" fillId="0" borderId="20" xfId="0" applyNumberFormat="1" applyFont="1" applyFill="1" applyBorder="1" applyAlignment="1">
      <alignment vertical="center"/>
    </xf>
    <xf numFmtId="164" fontId="9" fillId="0" borderId="4" xfId="0" applyNumberFormat="1" applyFont="1" applyFill="1" applyBorder="1" applyAlignment="1">
      <alignment vertical="center"/>
    </xf>
    <xf numFmtId="164" fontId="9" fillId="0" borderId="40" xfId="0" applyNumberFormat="1" applyFont="1" applyFill="1" applyBorder="1" applyAlignment="1">
      <alignment vertical="center"/>
    </xf>
    <xf numFmtId="164" fontId="9" fillId="0" borderId="39" xfId="0" applyNumberFormat="1" applyFont="1" applyFill="1" applyBorder="1" applyAlignment="1">
      <alignment vertical="center"/>
    </xf>
    <xf numFmtId="164" fontId="9" fillId="0" borderId="34" xfId="0" applyNumberFormat="1" applyFont="1" applyFill="1" applyBorder="1" applyAlignment="1">
      <alignment vertical="center"/>
    </xf>
    <xf numFmtId="0" fontId="9" fillId="5" borderId="19" xfId="0" applyFont="1" applyFill="1" applyBorder="1" applyAlignment="1">
      <alignment horizontal="left" vertical="center"/>
    </xf>
    <xf numFmtId="0" fontId="9" fillId="5" borderId="48" xfId="0" applyFont="1" applyFill="1" applyBorder="1" applyAlignment="1">
      <alignment horizontal="left" vertical="center"/>
    </xf>
    <xf numFmtId="0" fontId="3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/>
    </xf>
    <xf numFmtId="0" fontId="32" fillId="0" borderId="0" xfId="0" applyFont="1" applyAlignment="1">
      <alignment horizontal="left"/>
    </xf>
    <xf numFmtId="0" fontId="32" fillId="3" borderId="0" xfId="0" applyFont="1" applyFill="1" applyAlignment="1">
      <alignment horizontal="left"/>
    </xf>
    <xf numFmtId="0" fontId="9" fillId="5" borderId="33" xfId="0" applyFont="1" applyFill="1" applyBorder="1" applyAlignment="1">
      <alignment horizontal="center" vertical="center"/>
    </xf>
    <xf numFmtId="0" fontId="9" fillId="5" borderId="40" xfId="0" applyFont="1" applyFill="1" applyBorder="1" applyAlignment="1">
      <alignment horizontal="center" vertical="center"/>
    </xf>
    <xf numFmtId="0" fontId="9" fillId="5" borderId="49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/>
    </xf>
    <xf numFmtId="0" fontId="8" fillId="5" borderId="40" xfId="0" applyFont="1" applyFill="1" applyBorder="1" applyAlignment="1">
      <alignment horizontal="center" vertical="center"/>
    </xf>
    <xf numFmtId="0" fontId="8" fillId="5" borderId="50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/>
    </xf>
    <xf numFmtId="0" fontId="6" fillId="10" borderId="37" xfId="0" applyFont="1" applyFill="1" applyBorder="1" applyAlignment="1">
      <alignment horizontal="left" indent="1"/>
    </xf>
    <xf numFmtId="3" fontId="6" fillId="0" borderId="19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3" fontId="6" fillId="0" borderId="51" xfId="0" applyNumberFormat="1" applyFont="1" applyBorder="1" applyAlignment="1">
      <alignment horizontal="center" vertical="center"/>
    </xf>
    <xf numFmtId="0" fontId="6" fillId="10" borderId="22" xfId="0" applyFont="1" applyFill="1" applyBorder="1" applyAlignment="1">
      <alignment horizontal="left" indent="1"/>
    </xf>
    <xf numFmtId="0" fontId="6" fillId="10" borderId="11" xfId="0" applyFont="1" applyFill="1" applyBorder="1" applyAlignment="1">
      <alignment horizontal="left" vertical="center" indent="3"/>
    </xf>
    <xf numFmtId="3" fontId="6" fillId="0" borderId="10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3" fontId="6" fillId="0" borderId="42" xfId="0" applyNumberFormat="1" applyFont="1" applyBorder="1" applyAlignment="1">
      <alignment horizontal="center" vertical="center"/>
    </xf>
    <xf numFmtId="3" fontId="6" fillId="0" borderId="52" xfId="0" applyNumberFormat="1" applyFont="1" applyBorder="1" applyAlignment="1">
      <alignment horizontal="center" vertical="center"/>
    </xf>
    <xf numFmtId="0" fontId="6" fillId="10" borderId="26" xfId="0" applyFont="1" applyFill="1" applyBorder="1" applyAlignment="1">
      <alignment horizontal="left" indent="1"/>
    </xf>
    <xf numFmtId="3" fontId="6" fillId="0" borderId="27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10" borderId="71" xfId="0" applyFont="1" applyFill="1" applyBorder="1" applyAlignment="1">
      <alignment horizontal="left" indent="1"/>
    </xf>
    <xf numFmtId="0" fontId="6" fillId="0" borderId="53" xfId="0" applyFont="1" applyBorder="1" applyAlignment="1">
      <alignment horizontal="center" vertical="center"/>
    </xf>
    <xf numFmtId="3" fontId="6" fillId="0" borderId="54" xfId="0" applyNumberFormat="1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left"/>
    </xf>
    <xf numFmtId="3" fontId="6" fillId="6" borderId="40" xfId="0" applyNumberFormat="1" applyFont="1" applyFill="1" applyBorder="1" applyAlignment="1">
      <alignment horizontal="center" vertical="center"/>
    </xf>
    <xf numFmtId="3" fontId="6" fillId="6" borderId="50" xfId="0" applyNumberFormat="1" applyFont="1" applyFill="1" applyBorder="1" applyAlignment="1">
      <alignment horizontal="center" vertical="center"/>
    </xf>
    <xf numFmtId="3" fontId="6" fillId="6" borderId="33" xfId="0" applyNumberFormat="1" applyFont="1" applyFill="1" applyBorder="1" applyAlignment="1">
      <alignment horizontal="center" vertical="center"/>
    </xf>
    <xf numFmtId="3" fontId="6" fillId="6" borderId="39" xfId="0" applyNumberFormat="1" applyFont="1" applyFill="1" applyBorder="1" applyAlignment="1">
      <alignment horizontal="center" vertical="center"/>
    </xf>
    <xf numFmtId="3" fontId="6" fillId="6" borderId="34" xfId="0" applyNumberFormat="1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left" vertical="center" indent="1"/>
    </xf>
    <xf numFmtId="0" fontId="6" fillId="10" borderId="3" xfId="0" applyFont="1" applyFill="1" applyBorder="1" applyAlignment="1">
      <alignment horizontal="left" vertical="center" indent="1"/>
    </xf>
    <xf numFmtId="0" fontId="6" fillId="0" borderId="57" xfId="0" applyFont="1" applyBorder="1" applyAlignment="1">
      <alignment horizontal="center" vertical="center"/>
    </xf>
    <xf numFmtId="3" fontId="6" fillId="0" borderId="57" xfId="0" applyNumberFormat="1" applyFont="1" applyBorder="1" applyAlignment="1">
      <alignment horizontal="center" vertical="center"/>
    </xf>
    <xf numFmtId="3" fontId="6" fillId="0" borderId="72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0" fontId="6" fillId="10" borderId="38" xfId="0" applyFont="1" applyFill="1" applyBorder="1" applyAlignment="1">
      <alignment horizontal="left" vertical="center" indent="1"/>
    </xf>
    <xf numFmtId="3" fontId="6" fillId="0" borderId="28" xfId="0" applyNumberFormat="1" applyFont="1" applyBorder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/>
    </xf>
    <xf numFmtId="0" fontId="6" fillId="10" borderId="26" xfId="0" applyFont="1" applyFill="1" applyBorder="1" applyAlignment="1">
      <alignment horizontal="left" vertical="center" indent="1"/>
    </xf>
    <xf numFmtId="0" fontId="6" fillId="10" borderId="12" xfId="0" applyFont="1" applyFill="1" applyBorder="1" applyAlignment="1">
      <alignment horizontal="left" vertical="center" indent="1"/>
    </xf>
    <xf numFmtId="3" fontId="6" fillId="0" borderId="48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10" borderId="71" xfId="0" applyFont="1" applyFill="1" applyBorder="1" applyAlignment="1">
      <alignment horizontal="left" vertical="center" indent="1"/>
    </xf>
    <xf numFmtId="3" fontId="6" fillId="0" borderId="53" xfId="0" applyNumberFormat="1" applyFont="1" applyBorder="1" applyAlignment="1">
      <alignment horizontal="center" vertical="center"/>
    </xf>
    <xf numFmtId="3" fontId="6" fillId="0" borderId="55" xfId="0" applyNumberFormat="1" applyFont="1" applyBorder="1" applyAlignment="1">
      <alignment horizontal="center" vertical="center"/>
    </xf>
    <xf numFmtId="3" fontId="6" fillId="0" borderId="73" xfId="0" applyNumberFormat="1" applyFont="1" applyBorder="1" applyAlignment="1">
      <alignment horizontal="center" vertical="center"/>
    </xf>
    <xf numFmtId="0" fontId="9" fillId="5" borderId="58" xfId="0" applyFont="1" applyFill="1" applyBorder="1" applyAlignment="1">
      <alignment horizontal="left"/>
    </xf>
    <xf numFmtId="3" fontId="6" fillId="6" borderId="48" xfId="0" applyNumberFormat="1" applyFont="1" applyFill="1" applyBorder="1" applyAlignment="1">
      <alignment horizontal="center" vertical="center"/>
    </xf>
    <xf numFmtId="0" fontId="6" fillId="6" borderId="45" xfId="0" applyFont="1" applyFill="1" applyBorder="1" applyAlignment="1">
      <alignment horizontal="center" vertical="center"/>
    </xf>
    <xf numFmtId="3" fontId="6" fillId="6" borderId="9" xfId="0" applyNumberFormat="1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left" vertical="center"/>
    </xf>
    <xf numFmtId="0" fontId="16" fillId="4" borderId="49" xfId="0" applyFont="1" applyFill="1" applyBorder="1" applyAlignment="1">
      <alignment horizontal="left" vertical="center"/>
    </xf>
    <xf numFmtId="0" fontId="16" fillId="4" borderId="50" xfId="0" applyFont="1" applyFill="1" applyBorder="1" applyAlignment="1">
      <alignment horizontal="left" vertical="center"/>
    </xf>
    <xf numFmtId="0" fontId="6" fillId="10" borderId="74" xfId="0" applyFont="1" applyFill="1" applyBorder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6" fillId="6" borderId="39" xfId="0" applyFont="1" applyFill="1" applyBorder="1" applyAlignment="1">
      <alignment horizontal="center" vertical="center"/>
    </xf>
    <xf numFmtId="0" fontId="6" fillId="6" borderId="40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left" vertical="center" wrapText="1"/>
    </xf>
    <xf numFmtId="3" fontId="6" fillId="6" borderId="56" xfId="0" applyNumberFormat="1" applyFont="1" applyFill="1" applyBorder="1" applyAlignment="1">
      <alignment horizontal="center" vertical="center"/>
    </xf>
    <xf numFmtId="0" fontId="6" fillId="6" borderId="60" xfId="0" applyFont="1" applyFill="1" applyBorder="1" applyAlignment="1">
      <alignment horizontal="center" vertical="center"/>
    </xf>
    <xf numFmtId="0" fontId="6" fillId="6" borderId="61" xfId="0" applyFont="1" applyFill="1" applyBorder="1" applyAlignment="1">
      <alignment horizontal="center" vertical="center"/>
    </xf>
    <xf numFmtId="0" fontId="6" fillId="6" borderId="57" xfId="0" applyFont="1" applyFill="1" applyBorder="1" applyAlignment="1">
      <alignment horizontal="center" vertical="center"/>
    </xf>
    <xf numFmtId="0" fontId="9" fillId="10" borderId="58" xfId="0" applyFont="1" applyFill="1" applyBorder="1" applyAlignment="1">
      <alignment horizontal="left" vertical="center" wrapText="1"/>
    </xf>
    <xf numFmtId="3" fontId="6" fillId="0" borderId="5" xfId="0" applyNumberFormat="1" applyFont="1" applyBorder="1" applyAlignment="1">
      <alignment horizontal="center" vertical="center"/>
    </xf>
    <xf numFmtId="3" fontId="6" fillId="0" borderId="30" xfId="0" applyNumberFormat="1" applyFont="1" applyBorder="1" applyAlignment="1">
      <alignment horizontal="center" vertical="center"/>
    </xf>
    <xf numFmtId="0" fontId="9" fillId="5" borderId="22" xfId="0" applyFont="1" applyFill="1" applyBorder="1" applyAlignment="1">
      <alignment horizontal="left" vertical="center" wrapText="1"/>
    </xf>
    <xf numFmtId="0" fontId="6" fillId="6" borderId="34" xfId="0" applyFont="1" applyFill="1" applyBorder="1" applyAlignment="1">
      <alignment horizontal="center" vertical="center"/>
    </xf>
    <xf numFmtId="3" fontId="6" fillId="6" borderId="49" xfId="0" applyNumberFormat="1" applyFont="1" applyFill="1" applyBorder="1" applyAlignment="1">
      <alignment horizontal="center" vertical="center"/>
    </xf>
    <xf numFmtId="3" fontId="6" fillId="6" borderId="17" xfId="0" applyNumberFormat="1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6" fillId="6" borderId="59" xfId="0" applyFont="1" applyFill="1" applyBorder="1" applyAlignment="1">
      <alignment horizontal="center"/>
    </xf>
    <xf numFmtId="0" fontId="6" fillId="6" borderId="75" xfId="0" applyFont="1" applyFill="1" applyBorder="1" applyAlignment="1">
      <alignment horizontal="center"/>
    </xf>
    <xf numFmtId="0" fontId="6" fillId="6" borderId="18" xfId="0" applyFont="1" applyFill="1" applyBorder="1" applyAlignment="1">
      <alignment horizontal="center"/>
    </xf>
    <xf numFmtId="0" fontId="9" fillId="10" borderId="13" xfId="0" applyFont="1" applyFill="1" applyBorder="1" applyAlignment="1">
      <alignment horizontal="left" wrapText="1"/>
    </xf>
    <xf numFmtId="3" fontId="6" fillId="6" borderId="59" xfId="0" applyNumberFormat="1" applyFont="1" applyFill="1" applyBorder="1" applyAlignment="1">
      <alignment horizontal="center"/>
    </xf>
    <xf numFmtId="3" fontId="6" fillId="6" borderId="75" xfId="0" applyNumberFormat="1" applyFont="1" applyFill="1" applyBorder="1" applyAlignment="1">
      <alignment horizontal="center"/>
    </xf>
    <xf numFmtId="3" fontId="6" fillId="6" borderId="18" xfId="0" applyNumberFormat="1" applyFont="1" applyFill="1" applyBorder="1" applyAlignment="1">
      <alignment horizontal="center"/>
    </xf>
    <xf numFmtId="3" fontId="6" fillId="0" borderId="17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9" fillId="10" borderId="31" xfId="0" applyFont="1" applyFill="1" applyBorder="1" applyAlignment="1">
      <alignment horizontal="left" vertical="center"/>
    </xf>
    <xf numFmtId="3" fontId="9" fillId="6" borderId="33" xfId="0" applyNumberFormat="1" applyFont="1" applyFill="1" applyBorder="1" applyAlignment="1">
      <alignment horizontal="center" vertical="center"/>
    </xf>
    <xf numFmtId="3" fontId="9" fillId="6" borderId="39" xfId="0" applyNumberFormat="1" applyFont="1" applyFill="1" applyBorder="1" applyAlignment="1">
      <alignment horizontal="center" vertical="center"/>
    </xf>
    <xf numFmtId="3" fontId="9" fillId="6" borderId="34" xfId="0" applyNumberFormat="1" applyFont="1" applyFill="1" applyBorder="1" applyAlignment="1">
      <alignment horizontal="center" vertical="center"/>
    </xf>
    <xf numFmtId="3" fontId="9" fillId="6" borderId="44" xfId="0" applyNumberFormat="1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left" wrapText="1"/>
    </xf>
    <xf numFmtId="3" fontId="9" fillId="6" borderId="40" xfId="0" applyNumberFormat="1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vertical="center"/>
    </xf>
    <xf numFmtId="0" fontId="6" fillId="9" borderId="5" xfId="0" applyFont="1" applyFill="1" applyBorder="1" applyAlignment="1">
      <alignment vertical="center"/>
    </xf>
    <xf numFmtId="0" fontId="15" fillId="3" borderId="0" xfId="0" applyFont="1" applyFill="1"/>
    <xf numFmtId="0" fontId="9" fillId="9" borderId="34" xfId="4" applyFont="1" applyFill="1" applyBorder="1" applyAlignment="1">
      <alignment horizontal="center" vertical="center" wrapText="1"/>
    </xf>
    <xf numFmtId="0" fontId="9" fillId="9" borderId="40" xfId="4" applyFont="1" applyFill="1" applyBorder="1" applyAlignment="1">
      <alignment horizontal="center" vertical="center" wrapText="1"/>
    </xf>
    <xf numFmtId="0" fontId="9" fillId="9" borderId="39" xfId="4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8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3" fontId="6" fillId="0" borderId="23" xfId="0" applyNumberFormat="1" applyFont="1" applyFill="1" applyBorder="1" applyAlignment="1">
      <alignment horizontal="center" vertical="center"/>
    </xf>
    <xf numFmtId="3" fontId="6" fillId="0" borderId="27" xfId="0" applyNumberFormat="1" applyFont="1" applyFill="1" applyBorder="1" applyAlignment="1">
      <alignment horizontal="center" vertical="center"/>
    </xf>
    <xf numFmtId="3" fontId="6" fillId="0" borderId="53" xfId="0" applyNumberFormat="1" applyFont="1" applyFill="1" applyBorder="1" applyAlignment="1">
      <alignment horizontal="center" vertical="center"/>
    </xf>
    <xf numFmtId="9" fontId="9" fillId="0" borderId="52" xfId="6" applyFont="1" applyBorder="1"/>
    <xf numFmtId="9" fontId="9" fillId="0" borderId="67" xfId="6" applyFont="1" applyBorder="1"/>
    <xf numFmtId="9" fontId="9" fillId="0" borderId="68" xfId="6" applyFont="1" applyBorder="1"/>
    <xf numFmtId="0" fontId="33" fillId="3" borderId="0" xfId="0" applyFont="1" applyFill="1"/>
    <xf numFmtId="3" fontId="33" fillId="3" borderId="0" xfId="0" applyNumberFormat="1" applyFont="1" applyFill="1"/>
    <xf numFmtId="1" fontId="6" fillId="3" borderId="0" xfId="0" applyNumberFormat="1" applyFont="1" applyFill="1"/>
    <xf numFmtId="0" fontId="7" fillId="4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6" xfId="0" applyFill="1" applyBorder="1"/>
    <xf numFmtId="0" fontId="16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/>
    </xf>
    <xf numFmtId="0" fontId="0" fillId="0" borderId="4" xfId="0" applyFill="1" applyBorder="1"/>
    <xf numFmtId="0" fontId="16" fillId="4" borderId="2" xfId="0" applyFont="1" applyFill="1" applyBorder="1" applyAlignment="1">
      <alignment horizontal="center" vertical="center" wrapText="1"/>
    </xf>
    <xf numFmtId="14" fontId="6" fillId="11" borderId="21" xfId="0" applyNumberFormat="1" applyFont="1" applyFill="1" applyBorder="1" applyAlignment="1">
      <alignment wrapText="1"/>
    </xf>
    <xf numFmtId="14" fontId="6" fillId="11" borderId="51" xfId="0" applyNumberFormat="1" applyFont="1" applyFill="1" applyBorder="1" applyAlignment="1">
      <alignment wrapText="1"/>
    </xf>
    <xf numFmtId="0" fontId="0" fillId="0" borderId="28" xfId="0" applyFill="1" applyBorder="1"/>
    <xf numFmtId="0" fontId="7" fillId="4" borderId="2" xfId="0" applyFont="1" applyFill="1" applyBorder="1" applyAlignment="1">
      <alignment horizontal="left" vertical="center" wrapText="1"/>
    </xf>
    <xf numFmtId="0" fontId="9" fillId="7" borderId="34" xfId="0" applyFont="1" applyFill="1" applyBorder="1" applyAlignment="1">
      <alignment horizontal="center" vertical="center" wrapText="1"/>
    </xf>
    <xf numFmtId="0" fontId="16" fillId="4" borderId="33" xfId="5" applyFont="1" applyFill="1" applyBorder="1" applyAlignment="1" applyProtection="1">
      <alignment horizontal="center" vertical="center" wrapText="1"/>
    </xf>
    <xf numFmtId="0" fontId="16" fillId="4" borderId="34" xfId="5" applyFont="1" applyFill="1" applyBorder="1" applyAlignment="1" applyProtection="1">
      <alignment horizontal="center" vertical="center" wrapText="1"/>
    </xf>
    <xf numFmtId="0" fontId="16" fillId="4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center" vertical="center"/>
    </xf>
    <xf numFmtId="0" fontId="0" fillId="0" borderId="22" xfId="0" applyFill="1" applyBorder="1"/>
    <xf numFmtId="0" fontId="12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20" fillId="4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wrapText="1"/>
    </xf>
    <xf numFmtId="0" fontId="16" fillId="4" borderId="39" xfId="0" applyFont="1" applyFill="1" applyBorder="1" applyAlignment="1">
      <alignment horizontal="center" vertical="center"/>
    </xf>
    <xf numFmtId="0" fontId="16" fillId="4" borderId="34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0" fillId="9" borderId="39" xfId="0" applyFill="1" applyBorder="1"/>
    <xf numFmtId="0" fontId="9" fillId="9" borderId="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left" vertical="center" wrapText="1"/>
    </xf>
  </cellXfs>
  <cellStyles count="7">
    <cellStyle name="cf1" xfId="2"/>
    <cellStyle name="Comma" xfId="1" builtinId="3" customBuiltin="1"/>
    <cellStyle name="Hyperlink" xfId="3"/>
    <cellStyle name="Normal" xfId="0" builtinId="0" customBuiltin="1"/>
    <cellStyle name="Normal 2" xfId="4"/>
    <cellStyle name="Percent" xfId="6" builtinId="5"/>
    <cellStyle name="table headings" xfId="5"/>
  </cellStyles>
  <dxfs count="2">
    <dxf>
      <font>
        <color rgb="FF4472C4"/>
      </font>
    </dxf>
    <dxf>
      <font>
        <color rgb="FF4472C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workbookViewId="0"/>
  </sheetViews>
  <sheetFormatPr defaultColWidth="9.28515625" defaultRowHeight="14.25" x14ac:dyDescent="0.2"/>
  <cols>
    <col min="1" max="1" width="8.85546875" style="2" customWidth="1"/>
    <col min="2" max="6" width="21.140625" style="2" customWidth="1"/>
    <col min="7" max="7" width="9.28515625" style="2" customWidth="1"/>
    <col min="8" max="8" width="70.7109375" style="2" customWidth="1"/>
    <col min="9" max="9" width="9.28515625" style="2" customWidth="1"/>
    <col min="10" max="16384" width="9.285156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thickBot="1" x14ac:dyDescent="0.3">
      <c r="A3" s="1"/>
      <c r="B3" s="488" t="s">
        <v>0</v>
      </c>
      <c r="C3" s="488"/>
      <c r="D3" s="488"/>
      <c r="E3" s="1"/>
      <c r="F3" s="1"/>
      <c r="G3" s="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"/>
      <c r="W3" s="1"/>
      <c r="X3" s="1"/>
      <c r="Y3" s="1"/>
    </row>
    <row r="4" spans="1:26" ht="15" customHeight="1" x14ac:dyDescent="0.2">
      <c r="A4" s="1"/>
      <c r="B4" s="4" t="s">
        <v>1</v>
      </c>
      <c r="C4" s="489" t="s">
        <v>2</v>
      </c>
      <c r="D4" s="489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15" customHeight="1" thickBot="1" x14ac:dyDescent="0.3">
      <c r="A5" s="1"/>
      <c r="B5" s="6" t="s">
        <v>3</v>
      </c>
      <c r="C5" s="490"/>
      <c r="D5" s="49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14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6" ht="14.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6" ht="14.25" customHeight="1" x14ac:dyDescent="0.2">
      <c r="A8" s="1"/>
      <c r="B8" s="8" t="s">
        <v>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">
      <c r="A10" s="1"/>
      <c r="B10" s="1" t="s">
        <v>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.75" thickBot="1" x14ac:dyDescent="0.25">
      <c r="A12" s="1"/>
      <c r="B12" s="9" t="s">
        <v>6</v>
      </c>
      <c r="C12" s="10" t="s">
        <v>6</v>
      </c>
      <c r="D12" s="9" t="s">
        <v>7</v>
      </c>
      <c r="E12" s="10" t="s">
        <v>8</v>
      </c>
      <c r="F12" s="1"/>
      <c r="G12" s="1"/>
      <c r="H12" s="11"/>
      <c r="I12" s="11"/>
      <c r="J12" s="11"/>
      <c r="K12" s="11"/>
      <c r="L12" s="1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thickBot="1" x14ac:dyDescent="0.25">
      <c r="A13" s="1"/>
      <c r="B13" s="12" t="s">
        <v>9</v>
      </c>
      <c r="C13" s="13" t="s">
        <v>10</v>
      </c>
      <c r="D13" s="12" t="s">
        <v>11</v>
      </c>
      <c r="E13" s="13" t="s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thickBo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thickBot="1" x14ac:dyDescent="0.3">
      <c r="A15" s="1"/>
      <c r="B15" s="1" t="s">
        <v>13</v>
      </c>
      <c r="C15" s="1"/>
      <c r="D15" s="14" t="s">
        <v>14</v>
      </c>
      <c r="E15" s="15"/>
      <c r="F15" s="15"/>
      <c r="G15" s="1"/>
      <c r="H15" s="1"/>
      <c r="I15" s="1"/>
      <c r="J15" s="1"/>
      <c r="K15" s="1"/>
      <c r="L15" s="15"/>
      <c r="M15" s="1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thickBot="1" x14ac:dyDescent="0.25">
      <c r="A16" s="1"/>
      <c r="B16" s="1"/>
      <c r="C16" s="1"/>
      <c r="D16" s="1"/>
      <c r="E16" s="1"/>
      <c r="F16" s="15"/>
      <c r="G16" s="1"/>
      <c r="H16" s="1"/>
      <c r="I16" s="1"/>
      <c r="J16" s="1"/>
      <c r="K16" s="1"/>
      <c r="L16" s="15"/>
      <c r="M16" s="1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thickBot="1" x14ac:dyDescent="0.3">
      <c r="A17" s="1"/>
      <c r="B17" s="1" t="s">
        <v>15</v>
      </c>
      <c r="C17" s="1"/>
      <c r="D17" s="14" t="s">
        <v>16</v>
      </c>
      <c r="E17" s="15"/>
      <c r="F17" s="15"/>
      <c r="G17" s="1"/>
      <c r="H17" s="1"/>
      <c r="I17" s="1"/>
      <c r="J17" s="1"/>
      <c r="K17" s="1"/>
      <c r="L17" s="15"/>
      <c r="M17" s="1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1"/>
      <c r="B18" s="1"/>
      <c r="C18" s="1"/>
      <c r="D18" s="16"/>
      <c r="E18" s="15"/>
      <c r="F18" s="15"/>
      <c r="G18" s="1"/>
      <c r="H18" s="1"/>
      <c r="I18" s="1"/>
      <c r="J18" s="1"/>
      <c r="K18" s="1"/>
      <c r="L18" s="15"/>
      <c r="M18" s="1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">
      <c r="A19" s="1"/>
      <c r="B19" s="17" t="s">
        <v>17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">
      <c r="A20" s="1"/>
      <c r="B20" s="18" t="s">
        <v>18</v>
      </c>
      <c r="C20" s="17"/>
      <c r="D20" s="17"/>
      <c r="E20" s="17"/>
      <c r="F20" s="17"/>
      <c r="G20" s="17"/>
      <c r="H20" s="17"/>
      <c r="I20" s="1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">
      <c r="B22" s="2" t="s">
        <v>19</v>
      </c>
    </row>
    <row r="23" spans="1:26" ht="14.25" customHeight="1" x14ac:dyDescent="0.2">
      <c r="A23" s="1"/>
      <c r="B23" s="19" t="s">
        <v>20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">
      <c r="A25" s="1"/>
      <c r="B25" s="1" t="s">
        <v>21</v>
      </c>
      <c r="C25" s="15"/>
      <c r="D25" s="15"/>
      <c r="E25" s="1"/>
      <c r="F25" s="1"/>
      <c r="G25" s="1"/>
      <c r="H25" s="1"/>
      <c r="I25" s="1"/>
      <c r="J25" s="1"/>
      <c r="K25" s="15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">
      <c r="A26" s="1"/>
      <c r="B26" s="1"/>
      <c r="C26" s="15"/>
      <c r="D26" s="15"/>
      <c r="E26" s="1"/>
      <c r="F26" s="1"/>
      <c r="G26" s="1"/>
      <c r="H26" s="1"/>
      <c r="I26" s="1"/>
      <c r="J26" s="1"/>
      <c r="K26" s="1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">
      <c r="A27" s="1"/>
      <c r="B27" s="1" t="s">
        <v>22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">
      <c r="A28" s="1"/>
      <c r="B28" s="19" t="s">
        <v>23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1"/>
      <c r="B29" s="19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">
      <c r="A30" s="1"/>
      <c r="B30" s="17" t="s">
        <v>24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">
      <c r="A31" s="1"/>
      <c r="B31" s="17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thickBot="1" x14ac:dyDescent="0.25">
      <c r="A32" s="1"/>
      <c r="B32" s="17" t="s">
        <v>25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thickBot="1" x14ac:dyDescent="0.25">
      <c r="A33" s="1"/>
      <c r="B33" s="1" t="s">
        <v>26</v>
      </c>
      <c r="C33" s="1"/>
      <c r="D33" s="1"/>
      <c r="E33" s="2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 t="s">
        <v>27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/>
      <c r="B36" s="1" t="s">
        <v>28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/>
      <c r="B37" s="1" t="s">
        <v>29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"/>
      <c r="B39" s="1" t="s">
        <v>30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"/>
      <c r="B40" s="1" t="s">
        <v>31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</sheetData>
  <mergeCells count="3">
    <mergeCell ref="B3:D3"/>
    <mergeCell ref="C4:D4"/>
    <mergeCell ref="C5:D5"/>
  </mergeCells>
  <pageMargins left="0.70000000000000007" right="0.70000000000000007" top="0.75" bottom="0.75" header="0.30000000000000004" footer="0.30000000000000004"/>
  <pageSetup fitToWidth="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1"/>
  <sheetViews>
    <sheetView zoomScale="70" zoomScaleNormal="70" workbookViewId="0">
      <pane ySplit="11" topLeftCell="A33" activePane="bottomLeft" state="frozen"/>
      <selection pane="bottomLeft" activeCell="H59" sqref="H59"/>
    </sheetView>
  </sheetViews>
  <sheetFormatPr defaultColWidth="9.28515625" defaultRowHeight="14.25" x14ac:dyDescent="0.2"/>
  <cols>
    <col min="1" max="1" width="8.85546875" style="22" customWidth="1"/>
    <col min="2" max="2" width="21.140625" style="22" customWidth="1"/>
    <col min="3" max="3" width="13" style="22" customWidth="1"/>
    <col min="4" max="4" width="29.140625" style="22" customWidth="1"/>
    <col min="5" max="5" width="37" style="22" customWidth="1"/>
    <col min="6" max="6" width="24.28515625" style="22" customWidth="1"/>
    <col min="7" max="7" width="16" style="22" customWidth="1"/>
    <col min="8" max="8" width="18.42578125" style="22" customWidth="1"/>
    <col min="9" max="13" width="16" style="22" customWidth="1"/>
    <col min="14" max="14" width="20.7109375" style="22" customWidth="1"/>
    <col min="15" max="15" width="16" style="22" customWidth="1"/>
    <col min="16" max="16" width="16.85546875" style="22" customWidth="1"/>
    <col min="17" max="17" width="16" style="22" customWidth="1"/>
    <col min="18" max="18" width="18.42578125" style="22" customWidth="1"/>
    <col min="19" max="24" width="16" style="22" customWidth="1"/>
    <col min="25" max="25" width="17.42578125" style="22" customWidth="1"/>
    <col min="26" max="26" width="17.28515625" style="22" customWidth="1"/>
    <col min="27" max="27" width="19.7109375" style="22" customWidth="1"/>
    <col min="28" max="34" width="16" style="22" customWidth="1"/>
    <col min="35" max="35" width="9.28515625" style="22" customWidth="1"/>
    <col min="36" max="16384" width="9.28515625" style="22"/>
  </cols>
  <sheetData>
    <row r="1" spans="1:35" s="21" customFormat="1" ht="15" x14ac:dyDescent="0.2">
      <c r="B1" s="24" t="s">
        <v>49</v>
      </c>
    </row>
    <row r="2" spans="1:35" ht="15" thickBo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</row>
    <row r="3" spans="1:35" ht="36.75" customHeight="1" thickBot="1" x14ac:dyDescent="0.25">
      <c r="A3" s="21"/>
      <c r="B3" s="499" t="s">
        <v>138</v>
      </c>
      <c r="C3" s="499"/>
      <c r="D3" s="499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</row>
    <row r="4" spans="1:35" x14ac:dyDescent="0.2">
      <c r="A4" s="21"/>
      <c r="B4" s="143" t="s">
        <v>1</v>
      </c>
      <c r="C4" s="509" t="s">
        <v>52</v>
      </c>
      <c r="D4" s="509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</row>
    <row r="5" spans="1:35" ht="15.75" thickBot="1" x14ac:dyDescent="0.3">
      <c r="A5" s="21"/>
      <c r="B5" s="64" t="s">
        <v>3</v>
      </c>
      <c r="C5" s="490" t="str">
        <f>'1)_Associated_companies'!C5:D5</f>
        <v>Spartan UK LTD</v>
      </c>
      <c r="D5" s="490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</row>
    <row r="6" spans="1:35" x14ac:dyDescent="0.2">
      <c r="A6" s="21"/>
      <c r="B6" s="49"/>
      <c r="C6" s="144"/>
      <c r="D6" s="144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spans="1:35" x14ac:dyDescent="0.2">
      <c r="A7" s="21"/>
      <c r="B7" s="58" t="s">
        <v>55</v>
      </c>
      <c r="C7" s="144"/>
      <c r="D7" s="144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</row>
    <row r="8" spans="1:35" x14ac:dyDescent="0.2">
      <c r="A8" s="21"/>
      <c r="B8" s="58" t="s">
        <v>139</v>
      </c>
      <c r="C8" s="144"/>
      <c r="D8" s="144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</row>
    <row r="9" spans="1:35" ht="14.25" customHeight="1" thickBot="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145" t="s">
        <v>140</v>
      </c>
      <c r="N9" s="21"/>
      <c r="O9" s="146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</row>
    <row r="10" spans="1:35" ht="15" thickBot="1" x14ac:dyDescent="0.25">
      <c r="A10" s="21"/>
      <c r="B10" s="512" t="s">
        <v>141</v>
      </c>
      <c r="C10" s="512"/>
      <c r="D10" s="512"/>
      <c r="E10" s="512"/>
      <c r="F10" s="510" t="s">
        <v>142</v>
      </c>
      <c r="G10" s="510"/>
      <c r="H10" s="510"/>
      <c r="I10" s="510"/>
      <c r="J10" s="510" t="s">
        <v>143</v>
      </c>
      <c r="K10" s="510"/>
      <c r="L10" s="510"/>
      <c r="M10" s="510" t="s">
        <v>144</v>
      </c>
      <c r="N10" s="510"/>
      <c r="O10" s="510"/>
      <c r="P10" s="510"/>
      <c r="Q10" s="510"/>
      <c r="R10" s="510" t="s">
        <v>145</v>
      </c>
      <c r="S10" s="510"/>
      <c r="T10" s="510"/>
      <c r="U10" s="510"/>
      <c r="V10" s="510"/>
      <c r="W10" s="510"/>
      <c r="X10" s="511" t="s">
        <v>146</v>
      </c>
      <c r="Y10" s="511"/>
      <c r="Z10" s="511"/>
      <c r="AA10" s="511"/>
      <c r="AB10" s="511"/>
      <c r="AC10" s="511"/>
      <c r="AD10" s="511"/>
      <c r="AE10" s="511"/>
      <c r="AF10" s="511"/>
      <c r="AG10" s="511"/>
      <c r="AH10" s="511"/>
      <c r="AI10" s="21"/>
    </row>
    <row r="11" spans="1:35" s="149" customFormat="1" ht="45.75" thickBot="1" x14ac:dyDescent="0.25">
      <c r="A11" s="37"/>
      <c r="B11" s="130" t="s">
        <v>93</v>
      </c>
      <c r="C11" s="131" t="s">
        <v>147</v>
      </c>
      <c r="D11" s="131" t="s">
        <v>148</v>
      </c>
      <c r="E11" s="131" t="s">
        <v>149</v>
      </c>
      <c r="F11" s="131" t="s">
        <v>150</v>
      </c>
      <c r="G11" s="131" t="s">
        <v>151</v>
      </c>
      <c r="H11" s="131" t="s">
        <v>152</v>
      </c>
      <c r="I11" s="131" t="s">
        <v>153</v>
      </c>
      <c r="J11" s="131" t="s">
        <v>154</v>
      </c>
      <c r="K11" s="131" t="s">
        <v>155</v>
      </c>
      <c r="L11" s="131" t="s">
        <v>156</v>
      </c>
      <c r="M11" s="131" t="s">
        <v>131</v>
      </c>
      <c r="N11" s="131" t="s">
        <v>157</v>
      </c>
      <c r="O11" s="131" t="s">
        <v>158</v>
      </c>
      <c r="P11" s="131" t="s">
        <v>159</v>
      </c>
      <c r="Q11" s="131" t="s">
        <v>160</v>
      </c>
      <c r="R11" s="131" t="s">
        <v>161</v>
      </c>
      <c r="S11" s="131" t="s">
        <v>162</v>
      </c>
      <c r="T11" s="131" t="s">
        <v>163</v>
      </c>
      <c r="U11" s="131" t="s">
        <v>164</v>
      </c>
      <c r="V11" s="131" t="s">
        <v>165</v>
      </c>
      <c r="W11" s="131" t="s">
        <v>166</v>
      </c>
      <c r="X11" s="131" t="s">
        <v>167</v>
      </c>
      <c r="Y11" s="131" t="s">
        <v>168</v>
      </c>
      <c r="Z11" s="131" t="s">
        <v>169</v>
      </c>
      <c r="AA11" s="131" t="s">
        <v>170</v>
      </c>
      <c r="AB11" s="131" t="s">
        <v>171</v>
      </c>
      <c r="AC11" s="131" t="s">
        <v>172</v>
      </c>
      <c r="AD11" s="131" t="s">
        <v>173</v>
      </c>
      <c r="AE11" s="131" t="s">
        <v>174</v>
      </c>
      <c r="AF11" s="131" t="s">
        <v>175</v>
      </c>
      <c r="AG11" s="131" t="s">
        <v>176</v>
      </c>
      <c r="AH11" s="147" t="s">
        <v>177</v>
      </c>
      <c r="AI11" s="148"/>
    </row>
    <row r="12" spans="1:35" ht="15" x14ac:dyDescent="0.25">
      <c r="A12" s="21"/>
      <c r="B12" s="150" t="s">
        <v>272</v>
      </c>
      <c r="C12" s="151"/>
      <c r="D12" s="151" t="s">
        <v>405</v>
      </c>
      <c r="E12" s="151" t="s">
        <v>273</v>
      </c>
      <c r="F12" s="151" t="s">
        <v>405</v>
      </c>
      <c r="G12" s="151" t="s">
        <v>405</v>
      </c>
      <c r="H12" s="151" t="s">
        <v>405</v>
      </c>
      <c r="I12" s="151" t="s">
        <v>405</v>
      </c>
      <c r="J12" s="151" t="s">
        <v>405</v>
      </c>
      <c r="K12" s="246" t="s">
        <v>405</v>
      </c>
      <c r="L12" s="246" t="s">
        <v>405</v>
      </c>
      <c r="M12" s="151" t="s">
        <v>405</v>
      </c>
      <c r="N12" s="151" t="s">
        <v>405</v>
      </c>
      <c r="O12" s="151" t="s">
        <v>405</v>
      </c>
      <c r="P12" s="151" t="s">
        <v>367</v>
      </c>
      <c r="Q12" s="151" t="s">
        <v>405</v>
      </c>
      <c r="R12" s="151" t="s">
        <v>405</v>
      </c>
      <c r="S12" s="151" t="s">
        <v>405</v>
      </c>
      <c r="T12" s="151" t="s">
        <v>405</v>
      </c>
      <c r="U12" s="151" t="s">
        <v>405</v>
      </c>
      <c r="V12" s="151" t="s">
        <v>405</v>
      </c>
      <c r="W12" s="152" t="s">
        <v>405</v>
      </c>
      <c r="X12" s="153" t="s">
        <v>405</v>
      </c>
      <c r="Y12" s="151" t="s">
        <v>405</v>
      </c>
      <c r="Z12" s="151" t="s">
        <v>405</v>
      </c>
      <c r="AA12" s="151" t="s">
        <v>405</v>
      </c>
      <c r="AB12" s="151" t="s">
        <v>405</v>
      </c>
      <c r="AC12" s="151" t="s">
        <v>405</v>
      </c>
      <c r="AD12" s="151" t="s">
        <v>405</v>
      </c>
      <c r="AE12" s="151" t="s">
        <v>405</v>
      </c>
      <c r="AF12" s="151" t="s">
        <v>405</v>
      </c>
      <c r="AG12" s="248" t="s">
        <v>405</v>
      </c>
      <c r="AH12" s="154"/>
      <c r="AI12" s="21"/>
    </row>
    <row r="13" spans="1:35" ht="15" x14ac:dyDescent="0.25">
      <c r="A13" s="21"/>
      <c r="B13" s="150" t="s">
        <v>274</v>
      </c>
      <c r="C13" s="151"/>
      <c r="D13" s="151" t="s">
        <v>405</v>
      </c>
      <c r="E13" s="151" t="s">
        <v>273</v>
      </c>
      <c r="F13" s="151" t="s">
        <v>405</v>
      </c>
      <c r="G13" s="151" t="s">
        <v>405</v>
      </c>
      <c r="H13" s="151" t="s">
        <v>405</v>
      </c>
      <c r="I13" s="151" t="s">
        <v>405</v>
      </c>
      <c r="J13" s="151" t="s">
        <v>405</v>
      </c>
      <c r="K13" s="246" t="s">
        <v>405</v>
      </c>
      <c r="L13" s="246" t="s">
        <v>405</v>
      </c>
      <c r="M13" s="151" t="s">
        <v>405</v>
      </c>
      <c r="N13" s="151" t="s">
        <v>405</v>
      </c>
      <c r="O13" s="151" t="s">
        <v>405</v>
      </c>
      <c r="P13" s="151" t="s">
        <v>367</v>
      </c>
      <c r="Q13" s="151" t="s">
        <v>405</v>
      </c>
      <c r="R13" s="151" t="s">
        <v>405</v>
      </c>
      <c r="S13" s="151" t="s">
        <v>405</v>
      </c>
      <c r="T13" s="151" t="s">
        <v>405</v>
      </c>
      <c r="U13" s="151" t="s">
        <v>405</v>
      </c>
      <c r="V13" s="151" t="s">
        <v>405</v>
      </c>
      <c r="W13" s="152" t="s">
        <v>405</v>
      </c>
      <c r="X13" s="153" t="s">
        <v>405</v>
      </c>
      <c r="Y13" s="151" t="s">
        <v>405</v>
      </c>
      <c r="Z13" s="151" t="s">
        <v>405</v>
      </c>
      <c r="AA13" s="151" t="s">
        <v>405</v>
      </c>
      <c r="AB13" s="151" t="s">
        <v>405</v>
      </c>
      <c r="AC13" s="151" t="s">
        <v>405</v>
      </c>
      <c r="AD13" s="151" t="s">
        <v>405</v>
      </c>
      <c r="AE13" s="151" t="s">
        <v>405</v>
      </c>
      <c r="AF13" s="151" t="s">
        <v>405</v>
      </c>
      <c r="AG13" s="248" t="s">
        <v>405</v>
      </c>
      <c r="AH13" s="154"/>
      <c r="AI13" s="21"/>
    </row>
    <row r="14" spans="1:35" ht="15" x14ac:dyDescent="0.25">
      <c r="A14" s="21"/>
      <c r="B14" s="150" t="s">
        <v>277</v>
      </c>
      <c r="C14" s="151"/>
      <c r="D14" s="151" t="s">
        <v>405</v>
      </c>
      <c r="E14" s="151" t="s">
        <v>273</v>
      </c>
      <c r="F14" s="151" t="s">
        <v>405</v>
      </c>
      <c r="G14" s="151" t="s">
        <v>405</v>
      </c>
      <c r="H14" s="151" t="s">
        <v>405</v>
      </c>
      <c r="I14" s="151" t="s">
        <v>405</v>
      </c>
      <c r="J14" s="151" t="s">
        <v>405</v>
      </c>
      <c r="K14" s="246" t="s">
        <v>405</v>
      </c>
      <c r="L14" s="246" t="s">
        <v>405</v>
      </c>
      <c r="M14" s="151" t="s">
        <v>405</v>
      </c>
      <c r="N14" s="151" t="s">
        <v>405</v>
      </c>
      <c r="O14" s="151" t="s">
        <v>405</v>
      </c>
      <c r="P14" s="151" t="s">
        <v>367</v>
      </c>
      <c r="Q14" s="151" t="s">
        <v>405</v>
      </c>
      <c r="R14" s="151" t="s">
        <v>405</v>
      </c>
      <c r="S14" s="151" t="s">
        <v>405</v>
      </c>
      <c r="T14" s="151" t="s">
        <v>405</v>
      </c>
      <c r="U14" s="151" t="s">
        <v>405</v>
      </c>
      <c r="V14" s="151" t="s">
        <v>405</v>
      </c>
      <c r="W14" s="152" t="s">
        <v>405</v>
      </c>
      <c r="X14" s="153" t="s">
        <v>405</v>
      </c>
      <c r="Y14" s="151" t="s">
        <v>405</v>
      </c>
      <c r="Z14" s="151" t="s">
        <v>405</v>
      </c>
      <c r="AA14" s="151" t="s">
        <v>405</v>
      </c>
      <c r="AB14" s="151" t="s">
        <v>405</v>
      </c>
      <c r="AC14" s="151" t="s">
        <v>405</v>
      </c>
      <c r="AD14" s="151" t="s">
        <v>405</v>
      </c>
      <c r="AE14" s="151" t="s">
        <v>405</v>
      </c>
      <c r="AF14" s="151" t="s">
        <v>405</v>
      </c>
      <c r="AG14" s="248" t="s">
        <v>405</v>
      </c>
      <c r="AH14" s="154"/>
      <c r="AI14" s="21"/>
    </row>
    <row r="15" spans="1:35" ht="15" x14ac:dyDescent="0.25">
      <c r="A15" s="21"/>
      <c r="B15" s="150" t="s">
        <v>279</v>
      </c>
      <c r="C15" s="151"/>
      <c r="D15" s="151" t="s">
        <v>405</v>
      </c>
      <c r="E15" s="151" t="s">
        <v>273</v>
      </c>
      <c r="F15" s="151" t="s">
        <v>405</v>
      </c>
      <c r="G15" s="151" t="s">
        <v>405</v>
      </c>
      <c r="H15" s="151" t="s">
        <v>405</v>
      </c>
      <c r="I15" s="151" t="s">
        <v>405</v>
      </c>
      <c r="J15" s="151" t="s">
        <v>405</v>
      </c>
      <c r="K15" s="246" t="s">
        <v>405</v>
      </c>
      <c r="L15" s="246" t="s">
        <v>405</v>
      </c>
      <c r="M15" s="151" t="s">
        <v>405</v>
      </c>
      <c r="N15" s="151" t="s">
        <v>405</v>
      </c>
      <c r="O15" s="151" t="s">
        <v>405</v>
      </c>
      <c r="P15" s="151" t="s">
        <v>367</v>
      </c>
      <c r="Q15" s="151" t="s">
        <v>405</v>
      </c>
      <c r="R15" s="151" t="s">
        <v>405</v>
      </c>
      <c r="S15" s="151" t="s">
        <v>405</v>
      </c>
      <c r="T15" s="151" t="s">
        <v>405</v>
      </c>
      <c r="U15" s="151" t="s">
        <v>405</v>
      </c>
      <c r="V15" s="151" t="s">
        <v>405</v>
      </c>
      <c r="W15" s="152" t="s">
        <v>405</v>
      </c>
      <c r="X15" s="153" t="s">
        <v>405</v>
      </c>
      <c r="Y15" s="151" t="s">
        <v>405</v>
      </c>
      <c r="Z15" s="151" t="s">
        <v>405</v>
      </c>
      <c r="AA15" s="151" t="s">
        <v>405</v>
      </c>
      <c r="AB15" s="151" t="s">
        <v>405</v>
      </c>
      <c r="AC15" s="151" t="s">
        <v>405</v>
      </c>
      <c r="AD15" s="151" t="s">
        <v>405</v>
      </c>
      <c r="AE15" s="151" t="s">
        <v>405</v>
      </c>
      <c r="AF15" s="151" t="s">
        <v>405</v>
      </c>
      <c r="AG15" s="248" t="s">
        <v>405</v>
      </c>
      <c r="AH15" s="154"/>
      <c r="AI15" s="21"/>
    </row>
    <row r="16" spans="1:35" ht="15" x14ac:dyDescent="0.25">
      <c r="A16" s="21"/>
      <c r="B16" s="150" t="s">
        <v>280</v>
      </c>
      <c r="C16" s="151"/>
      <c r="D16" s="151" t="s">
        <v>405</v>
      </c>
      <c r="E16" s="151" t="s">
        <v>273</v>
      </c>
      <c r="F16" s="151" t="s">
        <v>405</v>
      </c>
      <c r="G16" s="151" t="s">
        <v>405</v>
      </c>
      <c r="H16" s="151" t="s">
        <v>405</v>
      </c>
      <c r="I16" s="151" t="s">
        <v>405</v>
      </c>
      <c r="J16" s="151" t="s">
        <v>405</v>
      </c>
      <c r="K16" s="246" t="s">
        <v>405</v>
      </c>
      <c r="L16" s="246" t="s">
        <v>405</v>
      </c>
      <c r="M16" s="151" t="s">
        <v>405</v>
      </c>
      <c r="N16" s="151" t="s">
        <v>405</v>
      </c>
      <c r="O16" s="151" t="s">
        <v>405</v>
      </c>
      <c r="P16" s="151" t="s">
        <v>367</v>
      </c>
      <c r="Q16" s="151" t="s">
        <v>405</v>
      </c>
      <c r="R16" s="151" t="s">
        <v>405</v>
      </c>
      <c r="S16" s="151" t="s">
        <v>405</v>
      </c>
      <c r="T16" s="151" t="s">
        <v>405</v>
      </c>
      <c r="U16" s="151" t="s">
        <v>405</v>
      </c>
      <c r="V16" s="151" t="s">
        <v>405</v>
      </c>
      <c r="W16" s="152" t="s">
        <v>405</v>
      </c>
      <c r="X16" s="153" t="s">
        <v>405</v>
      </c>
      <c r="Y16" s="151" t="s">
        <v>405</v>
      </c>
      <c r="Z16" s="151" t="s">
        <v>405</v>
      </c>
      <c r="AA16" s="151" t="s">
        <v>405</v>
      </c>
      <c r="AB16" s="151" t="s">
        <v>405</v>
      </c>
      <c r="AC16" s="151" t="s">
        <v>405</v>
      </c>
      <c r="AD16" s="151" t="s">
        <v>405</v>
      </c>
      <c r="AE16" s="151" t="s">
        <v>405</v>
      </c>
      <c r="AF16" s="151" t="s">
        <v>405</v>
      </c>
      <c r="AG16" s="248" t="s">
        <v>405</v>
      </c>
      <c r="AH16" s="154"/>
      <c r="AI16" s="21"/>
    </row>
    <row r="17" spans="1:35" ht="15" x14ac:dyDescent="0.25">
      <c r="A17" s="21"/>
      <c r="B17" s="150" t="s">
        <v>281</v>
      </c>
      <c r="C17" s="151"/>
      <c r="D17" s="151" t="s">
        <v>405</v>
      </c>
      <c r="E17" s="151" t="s">
        <v>276</v>
      </c>
      <c r="F17" s="151" t="s">
        <v>405</v>
      </c>
      <c r="G17" s="151" t="s">
        <v>405</v>
      </c>
      <c r="H17" s="151" t="s">
        <v>405</v>
      </c>
      <c r="I17" s="151" t="s">
        <v>405</v>
      </c>
      <c r="J17" s="151" t="s">
        <v>405</v>
      </c>
      <c r="K17" s="246" t="s">
        <v>405</v>
      </c>
      <c r="L17" s="246" t="s">
        <v>405</v>
      </c>
      <c r="M17" s="151" t="s">
        <v>405</v>
      </c>
      <c r="N17" s="151" t="s">
        <v>405</v>
      </c>
      <c r="O17" s="151" t="s">
        <v>405</v>
      </c>
      <c r="P17" s="151" t="s">
        <v>367</v>
      </c>
      <c r="Q17" s="151" t="s">
        <v>405</v>
      </c>
      <c r="R17" s="151" t="s">
        <v>405</v>
      </c>
      <c r="S17" s="151" t="s">
        <v>405</v>
      </c>
      <c r="T17" s="151" t="s">
        <v>405</v>
      </c>
      <c r="U17" s="151" t="s">
        <v>405</v>
      </c>
      <c r="V17" s="151" t="s">
        <v>405</v>
      </c>
      <c r="W17" s="152" t="s">
        <v>405</v>
      </c>
      <c r="X17" s="153" t="s">
        <v>405</v>
      </c>
      <c r="Y17" s="151" t="s">
        <v>405</v>
      </c>
      <c r="Z17" s="151" t="s">
        <v>405</v>
      </c>
      <c r="AA17" s="151" t="s">
        <v>405</v>
      </c>
      <c r="AB17" s="151" t="s">
        <v>405</v>
      </c>
      <c r="AC17" s="151" t="s">
        <v>405</v>
      </c>
      <c r="AD17" s="151" t="s">
        <v>405</v>
      </c>
      <c r="AE17" s="151" t="s">
        <v>405</v>
      </c>
      <c r="AF17" s="151" t="s">
        <v>405</v>
      </c>
      <c r="AG17" s="248" t="s">
        <v>405</v>
      </c>
      <c r="AH17" s="154"/>
      <c r="AI17" s="21"/>
    </row>
    <row r="18" spans="1:35" ht="15" x14ac:dyDescent="0.25">
      <c r="A18" s="21"/>
      <c r="B18" s="150" t="s">
        <v>282</v>
      </c>
      <c r="C18" s="151"/>
      <c r="D18" s="151" t="s">
        <v>405</v>
      </c>
      <c r="E18" s="151" t="s">
        <v>283</v>
      </c>
      <c r="F18" s="151" t="s">
        <v>405</v>
      </c>
      <c r="G18" s="151" t="s">
        <v>405</v>
      </c>
      <c r="H18" s="151" t="s">
        <v>405</v>
      </c>
      <c r="I18" s="151" t="s">
        <v>405</v>
      </c>
      <c r="J18" s="151" t="s">
        <v>405</v>
      </c>
      <c r="K18" s="246" t="s">
        <v>405</v>
      </c>
      <c r="L18" s="246" t="s">
        <v>405</v>
      </c>
      <c r="M18" s="151" t="s">
        <v>405</v>
      </c>
      <c r="N18" s="151" t="s">
        <v>405</v>
      </c>
      <c r="O18" s="151" t="s">
        <v>405</v>
      </c>
      <c r="P18" s="151" t="s">
        <v>367</v>
      </c>
      <c r="Q18" s="151" t="s">
        <v>405</v>
      </c>
      <c r="R18" s="151" t="s">
        <v>405</v>
      </c>
      <c r="S18" s="151" t="s">
        <v>405</v>
      </c>
      <c r="T18" s="151" t="s">
        <v>405</v>
      </c>
      <c r="U18" s="151" t="s">
        <v>405</v>
      </c>
      <c r="V18" s="151" t="s">
        <v>405</v>
      </c>
      <c r="W18" s="152" t="s">
        <v>405</v>
      </c>
      <c r="X18" s="153" t="s">
        <v>405</v>
      </c>
      <c r="Y18" s="151" t="s">
        <v>405</v>
      </c>
      <c r="Z18" s="151" t="s">
        <v>405</v>
      </c>
      <c r="AA18" s="151" t="s">
        <v>405</v>
      </c>
      <c r="AB18" s="151" t="s">
        <v>405</v>
      </c>
      <c r="AC18" s="151" t="s">
        <v>405</v>
      </c>
      <c r="AD18" s="151" t="s">
        <v>405</v>
      </c>
      <c r="AE18" s="151" t="s">
        <v>405</v>
      </c>
      <c r="AF18" s="151" t="s">
        <v>405</v>
      </c>
      <c r="AG18" s="248" t="s">
        <v>405</v>
      </c>
      <c r="AH18" s="154"/>
      <c r="AI18" s="21"/>
    </row>
    <row r="19" spans="1:35" ht="15" x14ac:dyDescent="0.25">
      <c r="A19" s="21"/>
      <c r="B19" s="150" t="s">
        <v>285</v>
      </c>
      <c r="C19" s="151"/>
      <c r="D19" s="151" t="s">
        <v>405</v>
      </c>
      <c r="E19" s="151" t="s">
        <v>273</v>
      </c>
      <c r="F19" s="151" t="s">
        <v>405</v>
      </c>
      <c r="G19" s="151" t="s">
        <v>405</v>
      </c>
      <c r="H19" s="151" t="s">
        <v>405</v>
      </c>
      <c r="I19" s="151" t="s">
        <v>405</v>
      </c>
      <c r="J19" s="151" t="s">
        <v>405</v>
      </c>
      <c r="K19" s="246" t="s">
        <v>405</v>
      </c>
      <c r="L19" s="246" t="s">
        <v>405</v>
      </c>
      <c r="M19" s="151" t="s">
        <v>405</v>
      </c>
      <c r="N19" s="151" t="s">
        <v>405</v>
      </c>
      <c r="O19" s="151" t="s">
        <v>405</v>
      </c>
      <c r="P19" s="151" t="s">
        <v>367</v>
      </c>
      <c r="Q19" s="151" t="s">
        <v>405</v>
      </c>
      <c r="R19" s="151" t="s">
        <v>405</v>
      </c>
      <c r="S19" s="151" t="s">
        <v>405</v>
      </c>
      <c r="T19" s="151" t="s">
        <v>405</v>
      </c>
      <c r="U19" s="151" t="s">
        <v>405</v>
      </c>
      <c r="V19" s="151" t="s">
        <v>405</v>
      </c>
      <c r="W19" s="152" t="s">
        <v>405</v>
      </c>
      <c r="X19" s="153" t="s">
        <v>405</v>
      </c>
      <c r="Y19" s="151" t="s">
        <v>405</v>
      </c>
      <c r="Z19" s="151" t="s">
        <v>405</v>
      </c>
      <c r="AA19" s="151" t="s">
        <v>405</v>
      </c>
      <c r="AB19" s="151" t="s">
        <v>405</v>
      </c>
      <c r="AC19" s="151" t="s">
        <v>405</v>
      </c>
      <c r="AD19" s="151" t="s">
        <v>405</v>
      </c>
      <c r="AE19" s="151" t="s">
        <v>405</v>
      </c>
      <c r="AF19" s="151" t="s">
        <v>405</v>
      </c>
      <c r="AG19" s="248" t="s">
        <v>405</v>
      </c>
      <c r="AH19" s="154"/>
      <c r="AI19" s="21"/>
    </row>
    <row r="20" spans="1:35" ht="15" x14ac:dyDescent="0.25">
      <c r="A20" s="21"/>
      <c r="B20" s="150" t="s">
        <v>286</v>
      </c>
      <c r="C20" s="151"/>
      <c r="D20" s="151" t="s">
        <v>405</v>
      </c>
      <c r="E20" s="151" t="s">
        <v>276</v>
      </c>
      <c r="F20" s="151" t="s">
        <v>405</v>
      </c>
      <c r="G20" s="151" t="s">
        <v>405</v>
      </c>
      <c r="H20" s="151" t="s">
        <v>405</v>
      </c>
      <c r="I20" s="151" t="s">
        <v>405</v>
      </c>
      <c r="J20" s="151" t="s">
        <v>405</v>
      </c>
      <c r="K20" s="246" t="s">
        <v>405</v>
      </c>
      <c r="L20" s="246" t="s">
        <v>405</v>
      </c>
      <c r="M20" s="151" t="s">
        <v>405</v>
      </c>
      <c r="N20" s="151" t="s">
        <v>405</v>
      </c>
      <c r="O20" s="151" t="s">
        <v>405</v>
      </c>
      <c r="P20" s="151" t="s">
        <v>367</v>
      </c>
      <c r="Q20" s="151" t="s">
        <v>405</v>
      </c>
      <c r="R20" s="151" t="s">
        <v>405</v>
      </c>
      <c r="S20" s="151" t="s">
        <v>405</v>
      </c>
      <c r="T20" s="151" t="s">
        <v>405</v>
      </c>
      <c r="U20" s="151" t="s">
        <v>405</v>
      </c>
      <c r="V20" s="151" t="s">
        <v>405</v>
      </c>
      <c r="W20" s="152" t="s">
        <v>405</v>
      </c>
      <c r="X20" s="153" t="s">
        <v>405</v>
      </c>
      <c r="Y20" s="151" t="s">
        <v>405</v>
      </c>
      <c r="Z20" s="151" t="s">
        <v>405</v>
      </c>
      <c r="AA20" s="151" t="s">
        <v>405</v>
      </c>
      <c r="AB20" s="151" t="s">
        <v>405</v>
      </c>
      <c r="AC20" s="151" t="s">
        <v>405</v>
      </c>
      <c r="AD20" s="151" t="s">
        <v>405</v>
      </c>
      <c r="AE20" s="151" t="s">
        <v>405</v>
      </c>
      <c r="AF20" s="151" t="s">
        <v>405</v>
      </c>
      <c r="AG20" s="248" t="s">
        <v>405</v>
      </c>
      <c r="AH20" s="154"/>
      <c r="AI20" s="21"/>
    </row>
    <row r="21" spans="1:35" ht="15" x14ac:dyDescent="0.25">
      <c r="A21" s="21"/>
      <c r="B21" s="150" t="s">
        <v>287</v>
      </c>
      <c r="C21" s="151"/>
      <c r="D21" s="151" t="s">
        <v>405</v>
      </c>
      <c r="E21" s="151" t="s">
        <v>288</v>
      </c>
      <c r="F21" s="151" t="s">
        <v>405</v>
      </c>
      <c r="G21" s="151" t="s">
        <v>405</v>
      </c>
      <c r="H21" s="151" t="s">
        <v>405</v>
      </c>
      <c r="I21" s="151" t="s">
        <v>405</v>
      </c>
      <c r="J21" s="151" t="s">
        <v>405</v>
      </c>
      <c r="K21" s="246" t="s">
        <v>405</v>
      </c>
      <c r="L21" s="246" t="s">
        <v>405</v>
      </c>
      <c r="M21" s="151" t="s">
        <v>405</v>
      </c>
      <c r="N21" s="151" t="s">
        <v>405</v>
      </c>
      <c r="O21" s="151" t="s">
        <v>405</v>
      </c>
      <c r="P21" s="151" t="s">
        <v>367</v>
      </c>
      <c r="Q21" s="151" t="s">
        <v>405</v>
      </c>
      <c r="R21" s="151" t="s">
        <v>405</v>
      </c>
      <c r="S21" s="151" t="s">
        <v>405</v>
      </c>
      <c r="T21" s="151" t="s">
        <v>405</v>
      </c>
      <c r="U21" s="151" t="s">
        <v>405</v>
      </c>
      <c r="V21" s="151" t="s">
        <v>405</v>
      </c>
      <c r="W21" s="152" t="s">
        <v>405</v>
      </c>
      <c r="X21" s="153" t="s">
        <v>405</v>
      </c>
      <c r="Y21" s="151" t="s">
        <v>405</v>
      </c>
      <c r="Z21" s="151" t="s">
        <v>405</v>
      </c>
      <c r="AA21" s="151" t="s">
        <v>405</v>
      </c>
      <c r="AB21" s="151" t="s">
        <v>405</v>
      </c>
      <c r="AC21" s="151" t="s">
        <v>405</v>
      </c>
      <c r="AD21" s="151" t="s">
        <v>405</v>
      </c>
      <c r="AE21" s="151" t="s">
        <v>405</v>
      </c>
      <c r="AF21" s="151" t="s">
        <v>405</v>
      </c>
      <c r="AG21" s="248" t="s">
        <v>405</v>
      </c>
      <c r="AH21" s="154"/>
      <c r="AI21" s="21"/>
    </row>
    <row r="22" spans="1:35" ht="15" x14ac:dyDescent="0.25">
      <c r="A22" s="21"/>
      <c r="B22" s="150" t="s">
        <v>365</v>
      </c>
      <c r="C22" s="151"/>
      <c r="D22" s="151" t="s">
        <v>405</v>
      </c>
      <c r="E22" s="151" t="s">
        <v>283</v>
      </c>
      <c r="F22" s="151" t="s">
        <v>405</v>
      </c>
      <c r="G22" s="151" t="s">
        <v>405</v>
      </c>
      <c r="H22" s="151" t="s">
        <v>405</v>
      </c>
      <c r="I22" s="151" t="s">
        <v>405</v>
      </c>
      <c r="J22" s="151" t="s">
        <v>405</v>
      </c>
      <c r="K22" s="246" t="s">
        <v>405</v>
      </c>
      <c r="L22" s="246" t="s">
        <v>405</v>
      </c>
      <c r="M22" s="151" t="s">
        <v>405</v>
      </c>
      <c r="N22" s="151" t="s">
        <v>405</v>
      </c>
      <c r="O22" s="151" t="s">
        <v>405</v>
      </c>
      <c r="P22" s="151" t="s">
        <v>367</v>
      </c>
      <c r="Q22" s="151" t="s">
        <v>405</v>
      </c>
      <c r="R22" s="151" t="s">
        <v>405</v>
      </c>
      <c r="S22" s="151" t="s">
        <v>405</v>
      </c>
      <c r="T22" s="151" t="s">
        <v>405</v>
      </c>
      <c r="U22" s="151" t="s">
        <v>405</v>
      </c>
      <c r="V22" s="151" t="s">
        <v>405</v>
      </c>
      <c r="W22" s="152" t="s">
        <v>405</v>
      </c>
      <c r="X22" s="153" t="s">
        <v>405</v>
      </c>
      <c r="Y22" s="151" t="s">
        <v>405</v>
      </c>
      <c r="Z22" s="151" t="s">
        <v>405</v>
      </c>
      <c r="AA22" s="151" t="s">
        <v>405</v>
      </c>
      <c r="AB22" s="151" t="s">
        <v>405</v>
      </c>
      <c r="AC22" s="151" t="s">
        <v>405</v>
      </c>
      <c r="AD22" s="151" t="s">
        <v>405</v>
      </c>
      <c r="AE22" s="151" t="s">
        <v>405</v>
      </c>
      <c r="AF22" s="151" t="s">
        <v>405</v>
      </c>
      <c r="AG22" s="248" t="s">
        <v>405</v>
      </c>
      <c r="AH22" s="154"/>
      <c r="AI22" s="21"/>
    </row>
    <row r="23" spans="1:35" ht="15" x14ac:dyDescent="0.25">
      <c r="A23" s="21"/>
      <c r="B23" s="150" t="s">
        <v>289</v>
      </c>
      <c r="C23" s="151"/>
      <c r="D23" s="151" t="s">
        <v>405</v>
      </c>
      <c r="E23" s="151" t="s">
        <v>273</v>
      </c>
      <c r="F23" s="151" t="s">
        <v>405</v>
      </c>
      <c r="G23" s="151" t="s">
        <v>405</v>
      </c>
      <c r="H23" s="151" t="s">
        <v>405</v>
      </c>
      <c r="I23" s="151" t="s">
        <v>405</v>
      </c>
      <c r="J23" s="151" t="s">
        <v>405</v>
      </c>
      <c r="K23" s="246" t="s">
        <v>405</v>
      </c>
      <c r="L23" s="246" t="s">
        <v>405</v>
      </c>
      <c r="M23" s="151" t="s">
        <v>405</v>
      </c>
      <c r="N23" s="151" t="s">
        <v>405</v>
      </c>
      <c r="O23" s="151" t="s">
        <v>405</v>
      </c>
      <c r="P23" s="151" t="s">
        <v>367</v>
      </c>
      <c r="Q23" s="151" t="s">
        <v>405</v>
      </c>
      <c r="R23" s="151" t="s">
        <v>405</v>
      </c>
      <c r="S23" s="151" t="s">
        <v>405</v>
      </c>
      <c r="T23" s="151" t="s">
        <v>405</v>
      </c>
      <c r="U23" s="151" t="s">
        <v>405</v>
      </c>
      <c r="V23" s="151" t="s">
        <v>405</v>
      </c>
      <c r="W23" s="152" t="s">
        <v>405</v>
      </c>
      <c r="X23" s="153" t="s">
        <v>405</v>
      </c>
      <c r="Y23" s="151" t="s">
        <v>405</v>
      </c>
      <c r="Z23" s="151" t="s">
        <v>405</v>
      </c>
      <c r="AA23" s="151" t="s">
        <v>405</v>
      </c>
      <c r="AB23" s="151" t="s">
        <v>405</v>
      </c>
      <c r="AC23" s="151" t="s">
        <v>405</v>
      </c>
      <c r="AD23" s="151" t="s">
        <v>405</v>
      </c>
      <c r="AE23" s="151" t="s">
        <v>405</v>
      </c>
      <c r="AF23" s="151" t="s">
        <v>405</v>
      </c>
      <c r="AG23" s="248" t="s">
        <v>405</v>
      </c>
      <c r="AH23" s="154"/>
      <c r="AI23" s="21"/>
    </row>
    <row r="24" spans="1:35" ht="15" x14ac:dyDescent="0.25">
      <c r="A24" s="21"/>
      <c r="B24" s="150" t="s">
        <v>290</v>
      </c>
      <c r="C24" s="151"/>
      <c r="D24" s="151" t="s">
        <v>405</v>
      </c>
      <c r="E24" s="151" t="s">
        <v>276</v>
      </c>
      <c r="F24" s="151" t="s">
        <v>405</v>
      </c>
      <c r="G24" s="151" t="s">
        <v>405</v>
      </c>
      <c r="H24" s="151" t="s">
        <v>405</v>
      </c>
      <c r="I24" s="151" t="s">
        <v>405</v>
      </c>
      <c r="J24" s="151" t="s">
        <v>405</v>
      </c>
      <c r="K24" s="246" t="s">
        <v>405</v>
      </c>
      <c r="L24" s="246" t="s">
        <v>405</v>
      </c>
      <c r="M24" s="151" t="s">
        <v>405</v>
      </c>
      <c r="N24" s="151" t="s">
        <v>405</v>
      </c>
      <c r="O24" s="151" t="s">
        <v>405</v>
      </c>
      <c r="P24" s="151" t="s">
        <v>367</v>
      </c>
      <c r="Q24" s="151" t="s">
        <v>405</v>
      </c>
      <c r="R24" s="151" t="s">
        <v>405</v>
      </c>
      <c r="S24" s="151" t="s">
        <v>405</v>
      </c>
      <c r="T24" s="151" t="s">
        <v>405</v>
      </c>
      <c r="U24" s="151" t="s">
        <v>405</v>
      </c>
      <c r="V24" s="151" t="s">
        <v>405</v>
      </c>
      <c r="W24" s="152" t="s">
        <v>405</v>
      </c>
      <c r="X24" s="153" t="s">
        <v>405</v>
      </c>
      <c r="Y24" s="151" t="s">
        <v>405</v>
      </c>
      <c r="Z24" s="151" t="s">
        <v>405</v>
      </c>
      <c r="AA24" s="151" t="s">
        <v>405</v>
      </c>
      <c r="AB24" s="151" t="s">
        <v>405</v>
      </c>
      <c r="AC24" s="151" t="s">
        <v>405</v>
      </c>
      <c r="AD24" s="151" t="s">
        <v>405</v>
      </c>
      <c r="AE24" s="151" t="s">
        <v>405</v>
      </c>
      <c r="AF24" s="151" t="s">
        <v>405</v>
      </c>
      <c r="AG24" s="248" t="s">
        <v>405</v>
      </c>
      <c r="AH24" s="154"/>
      <c r="AI24" s="21"/>
    </row>
    <row r="25" spans="1:35" ht="15" x14ac:dyDescent="0.25">
      <c r="A25" s="21"/>
      <c r="B25" s="150" t="s">
        <v>291</v>
      </c>
      <c r="C25" s="151"/>
      <c r="D25" s="151" t="s">
        <v>405</v>
      </c>
      <c r="E25" s="151" t="s">
        <v>273</v>
      </c>
      <c r="F25" s="151" t="s">
        <v>405</v>
      </c>
      <c r="G25" s="151" t="s">
        <v>405</v>
      </c>
      <c r="H25" s="151" t="s">
        <v>405</v>
      </c>
      <c r="I25" s="151" t="s">
        <v>405</v>
      </c>
      <c r="J25" s="151" t="s">
        <v>405</v>
      </c>
      <c r="K25" s="246" t="s">
        <v>405</v>
      </c>
      <c r="L25" s="246" t="s">
        <v>405</v>
      </c>
      <c r="M25" s="151" t="s">
        <v>405</v>
      </c>
      <c r="N25" s="151" t="s">
        <v>405</v>
      </c>
      <c r="O25" s="151" t="s">
        <v>405</v>
      </c>
      <c r="P25" s="151" t="s">
        <v>367</v>
      </c>
      <c r="Q25" s="151" t="s">
        <v>405</v>
      </c>
      <c r="R25" s="151" t="s">
        <v>405</v>
      </c>
      <c r="S25" s="151" t="s">
        <v>405</v>
      </c>
      <c r="T25" s="151" t="s">
        <v>405</v>
      </c>
      <c r="U25" s="151" t="s">
        <v>405</v>
      </c>
      <c r="V25" s="151" t="s">
        <v>405</v>
      </c>
      <c r="W25" s="152" t="s">
        <v>405</v>
      </c>
      <c r="X25" s="153" t="s">
        <v>405</v>
      </c>
      <c r="Y25" s="151" t="s">
        <v>405</v>
      </c>
      <c r="Z25" s="151" t="s">
        <v>405</v>
      </c>
      <c r="AA25" s="151" t="s">
        <v>405</v>
      </c>
      <c r="AB25" s="151" t="s">
        <v>405</v>
      </c>
      <c r="AC25" s="151" t="s">
        <v>405</v>
      </c>
      <c r="AD25" s="151" t="s">
        <v>405</v>
      </c>
      <c r="AE25" s="151" t="s">
        <v>405</v>
      </c>
      <c r="AF25" s="151" t="s">
        <v>405</v>
      </c>
      <c r="AG25" s="248" t="s">
        <v>405</v>
      </c>
      <c r="AH25" s="154"/>
      <c r="AI25" s="21"/>
    </row>
    <row r="26" spans="1:35" ht="15" x14ac:dyDescent="0.25">
      <c r="A26" s="21"/>
      <c r="B26" s="150" t="s">
        <v>292</v>
      </c>
      <c r="C26" s="151"/>
      <c r="D26" s="151" t="s">
        <v>405</v>
      </c>
      <c r="E26" s="151" t="s">
        <v>273</v>
      </c>
      <c r="F26" s="151" t="s">
        <v>405</v>
      </c>
      <c r="G26" s="151" t="s">
        <v>405</v>
      </c>
      <c r="H26" s="151" t="s">
        <v>405</v>
      </c>
      <c r="I26" s="151" t="s">
        <v>405</v>
      </c>
      <c r="J26" s="151" t="s">
        <v>405</v>
      </c>
      <c r="K26" s="246" t="s">
        <v>405</v>
      </c>
      <c r="L26" s="246" t="s">
        <v>405</v>
      </c>
      <c r="M26" s="151" t="s">
        <v>405</v>
      </c>
      <c r="N26" s="151" t="s">
        <v>405</v>
      </c>
      <c r="O26" s="151" t="s">
        <v>405</v>
      </c>
      <c r="P26" s="151" t="s">
        <v>367</v>
      </c>
      <c r="Q26" s="151" t="s">
        <v>405</v>
      </c>
      <c r="R26" s="151" t="s">
        <v>405</v>
      </c>
      <c r="S26" s="151" t="s">
        <v>405</v>
      </c>
      <c r="T26" s="151" t="s">
        <v>405</v>
      </c>
      <c r="U26" s="151" t="s">
        <v>405</v>
      </c>
      <c r="V26" s="151" t="s">
        <v>405</v>
      </c>
      <c r="W26" s="152" t="s">
        <v>405</v>
      </c>
      <c r="X26" s="153" t="s">
        <v>405</v>
      </c>
      <c r="Y26" s="151" t="s">
        <v>405</v>
      </c>
      <c r="Z26" s="151" t="s">
        <v>405</v>
      </c>
      <c r="AA26" s="151" t="s">
        <v>405</v>
      </c>
      <c r="AB26" s="151" t="s">
        <v>405</v>
      </c>
      <c r="AC26" s="151" t="s">
        <v>405</v>
      </c>
      <c r="AD26" s="151" t="s">
        <v>405</v>
      </c>
      <c r="AE26" s="151" t="s">
        <v>405</v>
      </c>
      <c r="AF26" s="151" t="s">
        <v>405</v>
      </c>
      <c r="AG26" s="248" t="s">
        <v>405</v>
      </c>
      <c r="AH26" s="154"/>
      <c r="AI26" s="21"/>
    </row>
    <row r="27" spans="1:35" ht="15" x14ac:dyDescent="0.25">
      <c r="A27" s="21"/>
      <c r="B27" s="150" t="s">
        <v>293</v>
      </c>
      <c r="C27" s="151"/>
      <c r="D27" s="151" t="s">
        <v>405</v>
      </c>
      <c r="E27" s="151" t="s">
        <v>276</v>
      </c>
      <c r="F27" s="151" t="s">
        <v>405</v>
      </c>
      <c r="G27" s="151" t="s">
        <v>405</v>
      </c>
      <c r="H27" s="151" t="s">
        <v>405</v>
      </c>
      <c r="I27" s="151" t="s">
        <v>405</v>
      </c>
      <c r="J27" s="151" t="s">
        <v>405</v>
      </c>
      <c r="K27" s="246" t="s">
        <v>405</v>
      </c>
      <c r="L27" s="246" t="s">
        <v>405</v>
      </c>
      <c r="M27" s="151" t="s">
        <v>405</v>
      </c>
      <c r="N27" s="151" t="s">
        <v>405</v>
      </c>
      <c r="O27" s="151" t="s">
        <v>405</v>
      </c>
      <c r="P27" s="151" t="s">
        <v>367</v>
      </c>
      <c r="Q27" s="151" t="s">
        <v>405</v>
      </c>
      <c r="R27" s="151" t="s">
        <v>405</v>
      </c>
      <c r="S27" s="151" t="s">
        <v>405</v>
      </c>
      <c r="T27" s="151" t="s">
        <v>405</v>
      </c>
      <c r="U27" s="151" t="s">
        <v>405</v>
      </c>
      <c r="V27" s="151" t="s">
        <v>405</v>
      </c>
      <c r="W27" s="152" t="s">
        <v>405</v>
      </c>
      <c r="X27" s="153" t="s">
        <v>405</v>
      </c>
      <c r="Y27" s="151" t="s">
        <v>405</v>
      </c>
      <c r="Z27" s="151" t="s">
        <v>405</v>
      </c>
      <c r="AA27" s="151" t="s">
        <v>405</v>
      </c>
      <c r="AB27" s="151" t="s">
        <v>405</v>
      </c>
      <c r="AC27" s="151" t="s">
        <v>405</v>
      </c>
      <c r="AD27" s="151" t="s">
        <v>405</v>
      </c>
      <c r="AE27" s="151" t="s">
        <v>405</v>
      </c>
      <c r="AF27" s="151" t="s">
        <v>405</v>
      </c>
      <c r="AG27" s="248" t="s">
        <v>405</v>
      </c>
      <c r="AH27" s="154"/>
      <c r="AI27" s="21"/>
    </row>
    <row r="28" spans="1:35" ht="15" x14ac:dyDescent="0.25">
      <c r="A28" s="21"/>
      <c r="B28" s="150" t="s">
        <v>294</v>
      </c>
      <c r="C28" s="151"/>
      <c r="D28" s="151" t="s">
        <v>405</v>
      </c>
      <c r="E28" s="151" t="s">
        <v>276</v>
      </c>
      <c r="F28" s="151" t="s">
        <v>405</v>
      </c>
      <c r="G28" s="151" t="s">
        <v>405</v>
      </c>
      <c r="H28" s="151" t="s">
        <v>405</v>
      </c>
      <c r="I28" s="151" t="s">
        <v>405</v>
      </c>
      <c r="J28" s="151" t="s">
        <v>405</v>
      </c>
      <c r="K28" s="246" t="s">
        <v>405</v>
      </c>
      <c r="L28" s="246" t="s">
        <v>405</v>
      </c>
      <c r="M28" s="151" t="s">
        <v>405</v>
      </c>
      <c r="N28" s="151" t="s">
        <v>405</v>
      </c>
      <c r="O28" s="151" t="s">
        <v>405</v>
      </c>
      <c r="P28" s="151" t="s">
        <v>367</v>
      </c>
      <c r="Q28" s="151" t="s">
        <v>405</v>
      </c>
      <c r="R28" s="151" t="s">
        <v>405</v>
      </c>
      <c r="S28" s="151" t="s">
        <v>405</v>
      </c>
      <c r="T28" s="151" t="s">
        <v>405</v>
      </c>
      <c r="U28" s="151" t="s">
        <v>405</v>
      </c>
      <c r="V28" s="151" t="s">
        <v>405</v>
      </c>
      <c r="W28" s="152" t="s">
        <v>405</v>
      </c>
      <c r="X28" s="153" t="s">
        <v>405</v>
      </c>
      <c r="Y28" s="151" t="s">
        <v>405</v>
      </c>
      <c r="Z28" s="151" t="s">
        <v>405</v>
      </c>
      <c r="AA28" s="151" t="s">
        <v>405</v>
      </c>
      <c r="AB28" s="151" t="s">
        <v>405</v>
      </c>
      <c r="AC28" s="151" t="s">
        <v>405</v>
      </c>
      <c r="AD28" s="151" t="s">
        <v>405</v>
      </c>
      <c r="AE28" s="151" t="s">
        <v>405</v>
      </c>
      <c r="AF28" s="151" t="s">
        <v>405</v>
      </c>
      <c r="AG28" s="248" t="s">
        <v>405</v>
      </c>
      <c r="AH28" s="154"/>
      <c r="AI28" s="21"/>
    </row>
    <row r="29" spans="1:35" ht="15" x14ac:dyDescent="0.25">
      <c r="A29" s="21"/>
      <c r="B29" s="150" t="s">
        <v>296</v>
      </c>
      <c r="C29" s="151"/>
      <c r="D29" s="151" t="s">
        <v>405</v>
      </c>
      <c r="E29" s="151" t="s">
        <v>283</v>
      </c>
      <c r="F29" s="151" t="s">
        <v>405</v>
      </c>
      <c r="G29" s="151" t="s">
        <v>405</v>
      </c>
      <c r="H29" s="151" t="s">
        <v>405</v>
      </c>
      <c r="I29" s="151" t="s">
        <v>405</v>
      </c>
      <c r="J29" s="151" t="s">
        <v>405</v>
      </c>
      <c r="K29" s="246" t="s">
        <v>405</v>
      </c>
      <c r="L29" s="246" t="s">
        <v>405</v>
      </c>
      <c r="M29" s="151" t="s">
        <v>405</v>
      </c>
      <c r="N29" s="151" t="s">
        <v>405</v>
      </c>
      <c r="O29" s="151" t="s">
        <v>405</v>
      </c>
      <c r="P29" s="151" t="s">
        <v>367</v>
      </c>
      <c r="Q29" s="151" t="s">
        <v>405</v>
      </c>
      <c r="R29" s="151" t="s">
        <v>405</v>
      </c>
      <c r="S29" s="151" t="s">
        <v>405</v>
      </c>
      <c r="T29" s="151" t="s">
        <v>405</v>
      </c>
      <c r="U29" s="151" t="s">
        <v>405</v>
      </c>
      <c r="V29" s="151" t="s">
        <v>405</v>
      </c>
      <c r="W29" s="152" t="s">
        <v>405</v>
      </c>
      <c r="X29" s="153" t="s">
        <v>405</v>
      </c>
      <c r="Y29" s="151" t="s">
        <v>405</v>
      </c>
      <c r="Z29" s="151" t="s">
        <v>405</v>
      </c>
      <c r="AA29" s="151" t="s">
        <v>405</v>
      </c>
      <c r="AB29" s="151" t="s">
        <v>405</v>
      </c>
      <c r="AC29" s="151" t="s">
        <v>405</v>
      </c>
      <c r="AD29" s="151" t="s">
        <v>405</v>
      </c>
      <c r="AE29" s="151" t="s">
        <v>405</v>
      </c>
      <c r="AF29" s="151" t="s">
        <v>405</v>
      </c>
      <c r="AG29" s="248" t="s">
        <v>405</v>
      </c>
      <c r="AH29" s="154"/>
      <c r="AI29" s="21"/>
    </row>
    <row r="30" spans="1:35" ht="15" x14ac:dyDescent="0.25">
      <c r="A30" s="21"/>
      <c r="B30" s="150" t="s">
        <v>297</v>
      </c>
      <c r="C30" s="151"/>
      <c r="D30" s="151" t="s">
        <v>405</v>
      </c>
      <c r="E30" s="151" t="s">
        <v>273</v>
      </c>
      <c r="F30" s="151" t="s">
        <v>405</v>
      </c>
      <c r="G30" s="151" t="s">
        <v>405</v>
      </c>
      <c r="H30" s="151" t="s">
        <v>405</v>
      </c>
      <c r="I30" s="151" t="s">
        <v>405</v>
      </c>
      <c r="J30" s="151" t="s">
        <v>405</v>
      </c>
      <c r="K30" s="246" t="s">
        <v>405</v>
      </c>
      <c r="L30" s="246" t="s">
        <v>405</v>
      </c>
      <c r="M30" s="151" t="s">
        <v>405</v>
      </c>
      <c r="N30" s="151" t="s">
        <v>405</v>
      </c>
      <c r="O30" s="151" t="s">
        <v>405</v>
      </c>
      <c r="P30" s="151" t="s">
        <v>367</v>
      </c>
      <c r="Q30" s="151" t="s">
        <v>405</v>
      </c>
      <c r="R30" s="151" t="s">
        <v>405</v>
      </c>
      <c r="S30" s="151" t="s">
        <v>405</v>
      </c>
      <c r="T30" s="151" t="s">
        <v>405</v>
      </c>
      <c r="U30" s="151" t="s">
        <v>405</v>
      </c>
      <c r="V30" s="151" t="s">
        <v>405</v>
      </c>
      <c r="W30" s="152" t="s">
        <v>405</v>
      </c>
      <c r="X30" s="153" t="s">
        <v>405</v>
      </c>
      <c r="Y30" s="151" t="s">
        <v>405</v>
      </c>
      <c r="Z30" s="151" t="s">
        <v>405</v>
      </c>
      <c r="AA30" s="151" t="s">
        <v>405</v>
      </c>
      <c r="AB30" s="151" t="s">
        <v>405</v>
      </c>
      <c r="AC30" s="151" t="s">
        <v>405</v>
      </c>
      <c r="AD30" s="151" t="s">
        <v>405</v>
      </c>
      <c r="AE30" s="151" t="s">
        <v>405</v>
      </c>
      <c r="AF30" s="151" t="s">
        <v>405</v>
      </c>
      <c r="AG30" s="248" t="s">
        <v>405</v>
      </c>
      <c r="AH30" s="154"/>
      <c r="AI30" s="21"/>
    </row>
    <row r="31" spans="1:35" ht="15" x14ac:dyDescent="0.25">
      <c r="A31" s="21"/>
      <c r="B31" s="150" t="s">
        <v>298</v>
      </c>
      <c r="C31" s="151"/>
      <c r="D31" s="151" t="s">
        <v>405</v>
      </c>
      <c r="E31" s="151" t="s">
        <v>273</v>
      </c>
      <c r="F31" s="151" t="s">
        <v>405</v>
      </c>
      <c r="G31" s="151" t="s">
        <v>405</v>
      </c>
      <c r="H31" s="151" t="s">
        <v>405</v>
      </c>
      <c r="I31" s="151" t="s">
        <v>405</v>
      </c>
      <c r="J31" s="151" t="s">
        <v>405</v>
      </c>
      <c r="K31" s="246" t="s">
        <v>405</v>
      </c>
      <c r="L31" s="246" t="s">
        <v>405</v>
      </c>
      <c r="M31" s="151" t="s">
        <v>405</v>
      </c>
      <c r="N31" s="151" t="s">
        <v>405</v>
      </c>
      <c r="O31" s="151" t="s">
        <v>405</v>
      </c>
      <c r="P31" s="151" t="s">
        <v>367</v>
      </c>
      <c r="Q31" s="151" t="s">
        <v>405</v>
      </c>
      <c r="R31" s="151" t="s">
        <v>405</v>
      </c>
      <c r="S31" s="151" t="s">
        <v>405</v>
      </c>
      <c r="T31" s="151" t="s">
        <v>405</v>
      </c>
      <c r="U31" s="151" t="s">
        <v>405</v>
      </c>
      <c r="V31" s="151" t="s">
        <v>405</v>
      </c>
      <c r="W31" s="152" t="s">
        <v>405</v>
      </c>
      <c r="X31" s="153" t="s">
        <v>405</v>
      </c>
      <c r="Y31" s="151" t="s">
        <v>405</v>
      </c>
      <c r="Z31" s="151" t="s">
        <v>405</v>
      </c>
      <c r="AA31" s="151" t="s">
        <v>405</v>
      </c>
      <c r="AB31" s="151" t="s">
        <v>405</v>
      </c>
      <c r="AC31" s="151" t="s">
        <v>405</v>
      </c>
      <c r="AD31" s="151" t="s">
        <v>405</v>
      </c>
      <c r="AE31" s="151" t="s">
        <v>405</v>
      </c>
      <c r="AF31" s="151" t="s">
        <v>405</v>
      </c>
      <c r="AG31" s="248" t="s">
        <v>405</v>
      </c>
      <c r="AH31" s="154"/>
      <c r="AI31" s="21"/>
    </row>
    <row r="32" spans="1:35" ht="15" x14ac:dyDescent="0.25">
      <c r="A32" s="21"/>
      <c r="B32" s="150" t="s">
        <v>299</v>
      </c>
      <c r="C32" s="151"/>
      <c r="D32" s="151" t="s">
        <v>405</v>
      </c>
      <c r="E32" s="151" t="s">
        <v>273</v>
      </c>
      <c r="F32" s="151" t="s">
        <v>405</v>
      </c>
      <c r="G32" s="151" t="s">
        <v>405</v>
      </c>
      <c r="H32" s="151" t="s">
        <v>405</v>
      </c>
      <c r="I32" s="151" t="s">
        <v>405</v>
      </c>
      <c r="J32" s="151" t="s">
        <v>405</v>
      </c>
      <c r="K32" s="246" t="s">
        <v>405</v>
      </c>
      <c r="L32" s="246" t="s">
        <v>405</v>
      </c>
      <c r="M32" s="151" t="s">
        <v>405</v>
      </c>
      <c r="N32" s="151" t="s">
        <v>405</v>
      </c>
      <c r="O32" s="151" t="s">
        <v>405</v>
      </c>
      <c r="P32" s="151" t="s">
        <v>367</v>
      </c>
      <c r="Q32" s="151" t="s">
        <v>405</v>
      </c>
      <c r="R32" s="151" t="s">
        <v>405</v>
      </c>
      <c r="S32" s="151" t="s">
        <v>405</v>
      </c>
      <c r="T32" s="151" t="s">
        <v>405</v>
      </c>
      <c r="U32" s="151" t="s">
        <v>405</v>
      </c>
      <c r="V32" s="151" t="s">
        <v>405</v>
      </c>
      <c r="W32" s="152" t="s">
        <v>405</v>
      </c>
      <c r="X32" s="153" t="s">
        <v>405</v>
      </c>
      <c r="Y32" s="151" t="s">
        <v>405</v>
      </c>
      <c r="Z32" s="151" t="s">
        <v>405</v>
      </c>
      <c r="AA32" s="151" t="s">
        <v>405</v>
      </c>
      <c r="AB32" s="151" t="s">
        <v>405</v>
      </c>
      <c r="AC32" s="151" t="s">
        <v>405</v>
      </c>
      <c r="AD32" s="151" t="s">
        <v>405</v>
      </c>
      <c r="AE32" s="151" t="s">
        <v>405</v>
      </c>
      <c r="AF32" s="151" t="s">
        <v>405</v>
      </c>
      <c r="AG32" s="248" t="s">
        <v>405</v>
      </c>
      <c r="AH32" s="154"/>
      <c r="AI32" s="21"/>
    </row>
    <row r="33" spans="1:35" ht="15" x14ac:dyDescent="0.25">
      <c r="A33" s="21"/>
      <c r="B33" s="150" t="s">
        <v>300</v>
      </c>
      <c r="C33" s="151"/>
      <c r="D33" s="151" t="s">
        <v>405</v>
      </c>
      <c r="E33" s="151" t="s">
        <v>276</v>
      </c>
      <c r="F33" s="151" t="s">
        <v>405</v>
      </c>
      <c r="G33" s="151" t="s">
        <v>405</v>
      </c>
      <c r="H33" s="151" t="s">
        <v>405</v>
      </c>
      <c r="I33" s="151" t="s">
        <v>405</v>
      </c>
      <c r="J33" s="151" t="s">
        <v>405</v>
      </c>
      <c r="K33" s="246" t="s">
        <v>405</v>
      </c>
      <c r="L33" s="246" t="s">
        <v>405</v>
      </c>
      <c r="M33" s="151" t="s">
        <v>405</v>
      </c>
      <c r="N33" s="151" t="s">
        <v>405</v>
      </c>
      <c r="O33" s="151" t="s">
        <v>405</v>
      </c>
      <c r="P33" s="151" t="s">
        <v>367</v>
      </c>
      <c r="Q33" s="151" t="s">
        <v>405</v>
      </c>
      <c r="R33" s="151" t="s">
        <v>405</v>
      </c>
      <c r="S33" s="151" t="s">
        <v>405</v>
      </c>
      <c r="T33" s="151" t="s">
        <v>405</v>
      </c>
      <c r="U33" s="151" t="s">
        <v>405</v>
      </c>
      <c r="V33" s="151" t="s">
        <v>405</v>
      </c>
      <c r="W33" s="152" t="s">
        <v>405</v>
      </c>
      <c r="X33" s="153" t="s">
        <v>405</v>
      </c>
      <c r="Y33" s="151" t="s">
        <v>405</v>
      </c>
      <c r="Z33" s="151" t="s">
        <v>405</v>
      </c>
      <c r="AA33" s="151" t="s">
        <v>405</v>
      </c>
      <c r="AB33" s="151" t="s">
        <v>405</v>
      </c>
      <c r="AC33" s="151" t="s">
        <v>405</v>
      </c>
      <c r="AD33" s="151" t="s">
        <v>405</v>
      </c>
      <c r="AE33" s="151" t="s">
        <v>405</v>
      </c>
      <c r="AF33" s="151" t="s">
        <v>405</v>
      </c>
      <c r="AG33" s="248" t="s">
        <v>405</v>
      </c>
      <c r="AH33" s="154"/>
      <c r="AI33" s="21"/>
    </row>
    <row r="34" spans="1:35" ht="15" x14ac:dyDescent="0.25">
      <c r="A34" s="21"/>
      <c r="B34" s="150" t="s">
        <v>301</v>
      </c>
      <c r="C34" s="151"/>
      <c r="D34" s="151" t="s">
        <v>405</v>
      </c>
      <c r="E34" s="151" t="s">
        <v>276</v>
      </c>
      <c r="F34" s="151" t="s">
        <v>405</v>
      </c>
      <c r="G34" s="151" t="s">
        <v>405</v>
      </c>
      <c r="H34" s="151" t="s">
        <v>405</v>
      </c>
      <c r="I34" s="151" t="s">
        <v>405</v>
      </c>
      <c r="J34" s="151" t="s">
        <v>405</v>
      </c>
      <c r="K34" s="246" t="s">
        <v>405</v>
      </c>
      <c r="L34" s="246" t="s">
        <v>405</v>
      </c>
      <c r="M34" s="151" t="s">
        <v>405</v>
      </c>
      <c r="N34" s="151" t="s">
        <v>405</v>
      </c>
      <c r="O34" s="151" t="s">
        <v>405</v>
      </c>
      <c r="P34" s="151" t="s">
        <v>367</v>
      </c>
      <c r="Q34" s="151" t="s">
        <v>405</v>
      </c>
      <c r="R34" s="151" t="s">
        <v>405</v>
      </c>
      <c r="S34" s="151" t="s">
        <v>405</v>
      </c>
      <c r="T34" s="151" t="s">
        <v>405</v>
      </c>
      <c r="U34" s="151" t="s">
        <v>405</v>
      </c>
      <c r="V34" s="151" t="s">
        <v>405</v>
      </c>
      <c r="W34" s="152" t="s">
        <v>405</v>
      </c>
      <c r="X34" s="153" t="s">
        <v>405</v>
      </c>
      <c r="Y34" s="151" t="s">
        <v>405</v>
      </c>
      <c r="Z34" s="151" t="s">
        <v>405</v>
      </c>
      <c r="AA34" s="151" t="s">
        <v>405</v>
      </c>
      <c r="AB34" s="151" t="s">
        <v>405</v>
      </c>
      <c r="AC34" s="151" t="s">
        <v>405</v>
      </c>
      <c r="AD34" s="151" t="s">
        <v>405</v>
      </c>
      <c r="AE34" s="151" t="s">
        <v>405</v>
      </c>
      <c r="AF34" s="151" t="s">
        <v>405</v>
      </c>
      <c r="AG34" s="248" t="s">
        <v>405</v>
      </c>
      <c r="AH34" s="154"/>
      <c r="AI34" s="21"/>
    </row>
    <row r="35" spans="1:35" ht="15" x14ac:dyDescent="0.25">
      <c r="A35" s="21"/>
      <c r="B35" s="150" t="s">
        <v>302</v>
      </c>
      <c r="C35" s="151"/>
      <c r="D35" s="151" t="s">
        <v>405</v>
      </c>
      <c r="E35" s="151" t="s">
        <v>288</v>
      </c>
      <c r="F35" s="151" t="s">
        <v>405</v>
      </c>
      <c r="G35" s="151" t="s">
        <v>405</v>
      </c>
      <c r="H35" s="151" t="s">
        <v>405</v>
      </c>
      <c r="I35" s="151" t="s">
        <v>405</v>
      </c>
      <c r="J35" s="151" t="s">
        <v>405</v>
      </c>
      <c r="K35" s="246" t="s">
        <v>405</v>
      </c>
      <c r="L35" s="246" t="s">
        <v>405</v>
      </c>
      <c r="M35" s="151" t="s">
        <v>405</v>
      </c>
      <c r="N35" s="151" t="s">
        <v>405</v>
      </c>
      <c r="O35" s="151" t="s">
        <v>405</v>
      </c>
      <c r="P35" s="151" t="s">
        <v>367</v>
      </c>
      <c r="Q35" s="151" t="s">
        <v>405</v>
      </c>
      <c r="R35" s="151" t="s">
        <v>405</v>
      </c>
      <c r="S35" s="151" t="s">
        <v>405</v>
      </c>
      <c r="T35" s="151" t="s">
        <v>405</v>
      </c>
      <c r="U35" s="151" t="s">
        <v>405</v>
      </c>
      <c r="V35" s="151" t="s">
        <v>405</v>
      </c>
      <c r="W35" s="152" t="s">
        <v>405</v>
      </c>
      <c r="X35" s="153" t="s">
        <v>405</v>
      </c>
      <c r="Y35" s="151" t="s">
        <v>405</v>
      </c>
      <c r="Z35" s="151" t="s">
        <v>405</v>
      </c>
      <c r="AA35" s="151" t="s">
        <v>405</v>
      </c>
      <c r="AB35" s="151" t="s">
        <v>405</v>
      </c>
      <c r="AC35" s="151" t="s">
        <v>405</v>
      </c>
      <c r="AD35" s="151" t="s">
        <v>405</v>
      </c>
      <c r="AE35" s="151" t="s">
        <v>405</v>
      </c>
      <c r="AF35" s="151" t="s">
        <v>405</v>
      </c>
      <c r="AG35" s="248" t="s">
        <v>405</v>
      </c>
      <c r="AH35" s="154"/>
      <c r="AI35" s="21"/>
    </row>
    <row r="36" spans="1:35" ht="15" x14ac:dyDescent="0.25">
      <c r="A36" s="21"/>
      <c r="B36" s="150" t="s">
        <v>303</v>
      </c>
      <c r="C36" s="151"/>
      <c r="D36" s="151" t="s">
        <v>405</v>
      </c>
      <c r="E36" s="151" t="s">
        <v>288</v>
      </c>
      <c r="F36" s="151" t="s">
        <v>405</v>
      </c>
      <c r="G36" s="151" t="s">
        <v>405</v>
      </c>
      <c r="H36" s="151" t="s">
        <v>405</v>
      </c>
      <c r="I36" s="151" t="s">
        <v>405</v>
      </c>
      <c r="J36" s="151" t="s">
        <v>405</v>
      </c>
      <c r="K36" s="246" t="s">
        <v>405</v>
      </c>
      <c r="L36" s="246" t="s">
        <v>405</v>
      </c>
      <c r="M36" s="151" t="s">
        <v>405</v>
      </c>
      <c r="N36" s="151" t="s">
        <v>405</v>
      </c>
      <c r="O36" s="151" t="s">
        <v>405</v>
      </c>
      <c r="P36" s="151" t="s">
        <v>367</v>
      </c>
      <c r="Q36" s="151" t="s">
        <v>405</v>
      </c>
      <c r="R36" s="151" t="s">
        <v>405</v>
      </c>
      <c r="S36" s="151" t="s">
        <v>405</v>
      </c>
      <c r="T36" s="151" t="s">
        <v>405</v>
      </c>
      <c r="U36" s="151" t="s">
        <v>405</v>
      </c>
      <c r="V36" s="151" t="s">
        <v>405</v>
      </c>
      <c r="W36" s="152" t="s">
        <v>405</v>
      </c>
      <c r="X36" s="153" t="s">
        <v>405</v>
      </c>
      <c r="Y36" s="151" t="s">
        <v>405</v>
      </c>
      <c r="Z36" s="151" t="s">
        <v>405</v>
      </c>
      <c r="AA36" s="151" t="s">
        <v>405</v>
      </c>
      <c r="AB36" s="151" t="s">
        <v>405</v>
      </c>
      <c r="AC36" s="151" t="s">
        <v>405</v>
      </c>
      <c r="AD36" s="151" t="s">
        <v>405</v>
      </c>
      <c r="AE36" s="151" t="s">
        <v>405</v>
      </c>
      <c r="AF36" s="151" t="s">
        <v>405</v>
      </c>
      <c r="AG36" s="248" t="s">
        <v>405</v>
      </c>
      <c r="AH36" s="154"/>
      <c r="AI36" s="21"/>
    </row>
    <row r="37" spans="1:35" ht="15" x14ac:dyDescent="0.25">
      <c r="A37" s="21"/>
      <c r="B37" s="150" t="s">
        <v>366</v>
      </c>
      <c r="C37" s="151"/>
      <c r="D37" s="151" t="s">
        <v>405</v>
      </c>
      <c r="E37" s="151" t="s">
        <v>283</v>
      </c>
      <c r="F37" s="151" t="s">
        <v>405</v>
      </c>
      <c r="G37" s="151" t="s">
        <v>405</v>
      </c>
      <c r="H37" s="151" t="s">
        <v>405</v>
      </c>
      <c r="I37" s="151" t="s">
        <v>405</v>
      </c>
      <c r="J37" s="151" t="s">
        <v>405</v>
      </c>
      <c r="K37" s="246" t="s">
        <v>405</v>
      </c>
      <c r="L37" s="246" t="s">
        <v>405</v>
      </c>
      <c r="M37" s="151" t="s">
        <v>405</v>
      </c>
      <c r="N37" s="151" t="s">
        <v>405</v>
      </c>
      <c r="O37" s="151" t="s">
        <v>405</v>
      </c>
      <c r="P37" s="151" t="s">
        <v>367</v>
      </c>
      <c r="Q37" s="151" t="s">
        <v>405</v>
      </c>
      <c r="R37" s="151" t="s">
        <v>405</v>
      </c>
      <c r="S37" s="151" t="s">
        <v>405</v>
      </c>
      <c r="T37" s="151" t="s">
        <v>405</v>
      </c>
      <c r="U37" s="151" t="s">
        <v>405</v>
      </c>
      <c r="V37" s="151" t="s">
        <v>405</v>
      </c>
      <c r="W37" s="152" t="s">
        <v>405</v>
      </c>
      <c r="X37" s="153" t="s">
        <v>405</v>
      </c>
      <c r="Y37" s="151" t="s">
        <v>405</v>
      </c>
      <c r="Z37" s="151" t="s">
        <v>405</v>
      </c>
      <c r="AA37" s="151" t="s">
        <v>405</v>
      </c>
      <c r="AB37" s="151" t="s">
        <v>405</v>
      </c>
      <c r="AC37" s="151" t="s">
        <v>405</v>
      </c>
      <c r="AD37" s="151" t="s">
        <v>405</v>
      </c>
      <c r="AE37" s="151" t="s">
        <v>405</v>
      </c>
      <c r="AF37" s="151" t="s">
        <v>405</v>
      </c>
      <c r="AG37" s="248" t="s">
        <v>405</v>
      </c>
      <c r="AH37" s="154"/>
      <c r="AI37" s="21"/>
    </row>
    <row r="38" spans="1:35" ht="15" x14ac:dyDescent="0.25">
      <c r="A38" s="21"/>
      <c r="B38" s="150" t="s">
        <v>304</v>
      </c>
      <c r="C38" s="151"/>
      <c r="D38" s="151" t="s">
        <v>405</v>
      </c>
      <c r="E38" s="151" t="s">
        <v>273</v>
      </c>
      <c r="F38" s="151" t="s">
        <v>405</v>
      </c>
      <c r="G38" s="151" t="s">
        <v>405</v>
      </c>
      <c r="H38" s="151" t="s">
        <v>405</v>
      </c>
      <c r="I38" s="151" t="s">
        <v>405</v>
      </c>
      <c r="J38" s="151" t="s">
        <v>405</v>
      </c>
      <c r="K38" s="246" t="s">
        <v>405</v>
      </c>
      <c r="L38" s="246" t="s">
        <v>405</v>
      </c>
      <c r="M38" s="151" t="s">
        <v>405</v>
      </c>
      <c r="N38" s="151" t="s">
        <v>405</v>
      </c>
      <c r="O38" s="151" t="s">
        <v>405</v>
      </c>
      <c r="P38" s="151" t="s">
        <v>367</v>
      </c>
      <c r="Q38" s="151" t="s">
        <v>405</v>
      </c>
      <c r="R38" s="151" t="s">
        <v>405</v>
      </c>
      <c r="S38" s="151" t="s">
        <v>405</v>
      </c>
      <c r="T38" s="151" t="s">
        <v>405</v>
      </c>
      <c r="U38" s="151" t="s">
        <v>405</v>
      </c>
      <c r="V38" s="151" t="s">
        <v>405</v>
      </c>
      <c r="W38" s="152" t="s">
        <v>405</v>
      </c>
      <c r="X38" s="153" t="s">
        <v>405</v>
      </c>
      <c r="Y38" s="151" t="s">
        <v>405</v>
      </c>
      <c r="Z38" s="151" t="s">
        <v>405</v>
      </c>
      <c r="AA38" s="151" t="s">
        <v>405</v>
      </c>
      <c r="AB38" s="151" t="s">
        <v>405</v>
      </c>
      <c r="AC38" s="151" t="s">
        <v>405</v>
      </c>
      <c r="AD38" s="151" t="s">
        <v>405</v>
      </c>
      <c r="AE38" s="151" t="s">
        <v>405</v>
      </c>
      <c r="AF38" s="151" t="s">
        <v>405</v>
      </c>
      <c r="AG38" s="248" t="s">
        <v>405</v>
      </c>
      <c r="AH38" s="154"/>
      <c r="AI38" s="21"/>
    </row>
    <row r="39" spans="1:35" ht="15" x14ac:dyDescent="0.25">
      <c r="A39" s="21"/>
      <c r="B39" s="150" t="s">
        <v>306</v>
      </c>
      <c r="C39" s="151"/>
      <c r="D39" s="151" t="s">
        <v>405</v>
      </c>
      <c r="E39" s="151" t="s">
        <v>276</v>
      </c>
      <c r="F39" s="151" t="s">
        <v>405</v>
      </c>
      <c r="G39" s="151" t="s">
        <v>405</v>
      </c>
      <c r="H39" s="151" t="s">
        <v>405</v>
      </c>
      <c r="I39" s="151" t="s">
        <v>405</v>
      </c>
      <c r="J39" s="151" t="s">
        <v>405</v>
      </c>
      <c r="K39" s="246" t="s">
        <v>405</v>
      </c>
      <c r="L39" s="246" t="s">
        <v>405</v>
      </c>
      <c r="M39" s="151" t="s">
        <v>405</v>
      </c>
      <c r="N39" s="151" t="s">
        <v>405</v>
      </c>
      <c r="O39" s="151" t="s">
        <v>405</v>
      </c>
      <c r="P39" s="151" t="s">
        <v>367</v>
      </c>
      <c r="Q39" s="151" t="s">
        <v>405</v>
      </c>
      <c r="R39" s="151" t="s">
        <v>405</v>
      </c>
      <c r="S39" s="151" t="s">
        <v>405</v>
      </c>
      <c r="T39" s="151" t="s">
        <v>405</v>
      </c>
      <c r="U39" s="151" t="s">
        <v>405</v>
      </c>
      <c r="V39" s="151" t="s">
        <v>405</v>
      </c>
      <c r="W39" s="152" t="s">
        <v>405</v>
      </c>
      <c r="X39" s="153" t="s">
        <v>405</v>
      </c>
      <c r="Y39" s="151" t="s">
        <v>405</v>
      </c>
      <c r="Z39" s="151" t="s">
        <v>405</v>
      </c>
      <c r="AA39" s="151" t="s">
        <v>405</v>
      </c>
      <c r="AB39" s="151" t="s">
        <v>405</v>
      </c>
      <c r="AC39" s="151" t="s">
        <v>405</v>
      </c>
      <c r="AD39" s="151" t="s">
        <v>405</v>
      </c>
      <c r="AE39" s="151" t="s">
        <v>405</v>
      </c>
      <c r="AF39" s="151" t="s">
        <v>405</v>
      </c>
      <c r="AG39" s="248" t="s">
        <v>405</v>
      </c>
      <c r="AH39" s="154"/>
      <c r="AI39" s="21"/>
    </row>
    <row r="40" spans="1:35" ht="15" x14ac:dyDescent="0.25">
      <c r="A40" s="21"/>
      <c r="B40" s="150" t="s">
        <v>307</v>
      </c>
      <c r="C40" s="151"/>
      <c r="D40" s="151" t="s">
        <v>405</v>
      </c>
      <c r="E40" s="151" t="s">
        <v>273</v>
      </c>
      <c r="F40" s="151" t="s">
        <v>405</v>
      </c>
      <c r="G40" s="151" t="s">
        <v>405</v>
      </c>
      <c r="H40" s="151" t="s">
        <v>405</v>
      </c>
      <c r="I40" s="151" t="s">
        <v>405</v>
      </c>
      <c r="J40" s="151" t="s">
        <v>405</v>
      </c>
      <c r="K40" s="246" t="s">
        <v>405</v>
      </c>
      <c r="L40" s="246" t="s">
        <v>405</v>
      </c>
      <c r="M40" s="151" t="s">
        <v>405</v>
      </c>
      <c r="N40" s="151" t="s">
        <v>405</v>
      </c>
      <c r="O40" s="151" t="s">
        <v>405</v>
      </c>
      <c r="P40" s="151" t="s">
        <v>367</v>
      </c>
      <c r="Q40" s="151" t="s">
        <v>405</v>
      </c>
      <c r="R40" s="151" t="s">
        <v>405</v>
      </c>
      <c r="S40" s="151" t="s">
        <v>405</v>
      </c>
      <c r="T40" s="151" t="s">
        <v>405</v>
      </c>
      <c r="U40" s="151" t="s">
        <v>405</v>
      </c>
      <c r="V40" s="151" t="s">
        <v>405</v>
      </c>
      <c r="W40" s="152" t="s">
        <v>405</v>
      </c>
      <c r="X40" s="153" t="s">
        <v>405</v>
      </c>
      <c r="Y40" s="151" t="s">
        <v>405</v>
      </c>
      <c r="Z40" s="151" t="s">
        <v>405</v>
      </c>
      <c r="AA40" s="151" t="s">
        <v>405</v>
      </c>
      <c r="AB40" s="151" t="s">
        <v>405</v>
      </c>
      <c r="AC40" s="151" t="s">
        <v>405</v>
      </c>
      <c r="AD40" s="151" t="s">
        <v>405</v>
      </c>
      <c r="AE40" s="151" t="s">
        <v>405</v>
      </c>
      <c r="AF40" s="151" t="s">
        <v>405</v>
      </c>
      <c r="AG40" s="248" t="s">
        <v>405</v>
      </c>
      <c r="AH40" s="154"/>
      <c r="AI40" s="21"/>
    </row>
    <row r="41" spans="1:35" ht="15" x14ac:dyDescent="0.25">
      <c r="A41" s="21"/>
      <c r="B41" s="150" t="s">
        <v>309</v>
      </c>
      <c r="C41" s="151"/>
      <c r="D41" s="151" t="s">
        <v>405</v>
      </c>
      <c r="E41" s="151" t="s">
        <v>273</v>
      </c>
      <c r="F41" s="151" t="s">
        <v>405</v>
      </c>
      <c r="G41" s="151" t="s">
        <v>405</v>
      </c>
      <c r="H41" s="151" t="s">
        <v>405</v>
      </c>
      <c r="I41" s="151" t="s">
        <v>405</v>
      </c>
      <c r="J41" s="151" t="s">
        <v>405</v>
      </c>
      <c r="K41" s="246" t="s">
        <v>405</v>
      </c>
      <c r="L41" s="246" t="s">
        <v>405</v>
      </c>
      <c r="M41" s="151" t="s">
        <v>405</v>
      </c>
      <c r="N41" s="151" t="s">
        <v>405</v>
      </c>
      <c r="O41" s="151" t="s">
        <v>405</v>
      </c>
      <c r="P41" s="151" t="s">
        <v>367</v>
      </c>
      <c r="Q41" s="151" t="s">
        <v>405</v>
      </c>
      <c r="R41" s="151" t="s">
        <v>405</v>
      </c>
      <c r="S41" s="151" t="s">
        <v>405</v>
      </c>
      <c r="T41" s="151" t="s">
        <v>405</v>
      </c>
      <c r="U41" s="151" t="s">
        <v>405</v>
      </c>
      <c r="V41" s="151" t="s">
        <v>405</v>
      </c>
      <c r="W41" s="152" t="s">
        <v>405</v>
      </c>
      <c r="X41" s="153" t="s">
        <v>405</v>
      </c>
      <c r="Y41" s="151" t="s">
        <v>405</v>
      </c>
      <c r="Z41" s="151" t="s">
        <v>405</v>
      </c>
      <c r="AA41" s="151" t="s">
        <v>405</v>
      </c>
      <c r="AB41" s="151" t="s">
        <v>405</v>
      </c>
      <c r="AC41" s="151" t="s">
        <v>405</v>
      </c>
      <c r="AD41" s="151" t="s">
        <v>405</v>
      </c>
      <c r="AE41" s="151" t="s">
        <v>405</v>
      </c>
      <c r="AF41" s="151" t="s">
        <v>405</v>
      </c>
      <c r="AG41" s="248" t="s">
        <v>405</v>
      </c>
      <c r="AH41" s="154"/>
      <c r="AI41" s="21"/>
    </row>
    <row r="42" spans="1:35" ht="15" x14ac:dyDescent="0.25">
      <c r="A42" s="21"/>
      <c r="B42" s="150" t="s">
        <v>313</v>
      </c>
      <c r="C42" s="151"/>
      <c r="D42" s="151" t="s">
        <v>405</v>
      </c>
      <c r="E42" s="151" t="s">
        <v>312</v>
      </c>
      <c r="F42" s="151" t="s">
        <v>405</v>
      </c>
      <c r="G42" s="151" t="s">
        <v>405</v>
      </c>
      <c r="H42" s="151" t="s">
        <v>405</v>
      </c>
      <c r="I42" s="151" t="s">
        <v>405</v>
      </c>
      <c r="J42" s="151" t="s">
        <v>405</v>
      </c>
      <c r="K42" s="246" t="s">
        <v>405</v>
      </c>
      <c r="L42" s="246" t="s">
        <v>405</v>
      </c>
      <c r="M42" s="151" t="s">
        <v>405</v>
      </c>
      <c r="N42" s="151" t="s">
        <v>405</v>
      </c>
      <c r="O42" s="151" t="s">
        <v>405</v>
      </c>
      <c r="P42" s="151" t="s">
        <v>367</v>
      </c>
      <c r="Q42" s="151" t="s">
        <v>405</v>
      </c>
      <c r="R42" s="151" t="s">
        <v>405</v>
      </c>
      <c r="S42" s="151" t="s">
        <v>405</v>
      </c>
      <c r="T42" s="151" t="s">
        <v>405</v>
      </c>
      <c r="U42" s="151" t="s">
        <v>405</v>
      </c>
      <c r="V42" s="151" t="s">
        <v>405</v>
      </c>
      <c r="W42" s="152" t="s">
        <v>405</v>
      </c>
      <c r="X42" s="153" t="s">
        <v>405</v>
      </c>
      <c r="Y42" s="151" t="s">
        <v>405</v>
      </c>
      <c r="Z42" s="151" t="s">
        <v>405</v>
      </c>
      <c r="AA42" s="151" t="s">
        <v>405</v>
      </c>
      <c r="AB42" s="151" t="s">
        <v>405</v>
      </c>
      <c r="AC42" s="151" t="s">
        <v>405</v>
      </c>
      <c r="AD42" s="151" t="s">
        <v>405</v>
      </c>
      <c r="AE42" s="151" t="s">
        <v>405</v>
      </c>
      <c r="AF42" s="151" t="s">
        <v>405</v>
      </c>
      <c r="AG42" s="248" t="s">
        <v>405</v>
      </c>
      <c r="AH42" s="154"/>
      <c r="AI42" s="21"/>
    </row>
    <row r="43" spans="1:35" ht="15" x14ac:dyDescent="0.25">
      <c r="A43" s="21"/>
      <c r="B43" s="150" t="s">
        <v>314</v>
      </c>
      <c r="C43" s="151"/>
      <c r="D43" s="151" t="s">
        <v>405</v>
      </c>
      <c r="E43" s="151" t="s">
        <v>312</v>
      </c>
      <c r="F43" s="151" t="s">
        <v>405</v>
      </c>
      <c r="G43" s="151" t="s">
        <v>405</v>
      </c>
      <c r="H43" s="151" t="s">
        <v>405</v>
      </c>
      <c r="I43" s="151" t="s">
        <v>405</v>
      </c>
      <c r="J43" s="151" t="s">
        <v>405</v>
      </c>
      <c r="K43" s="246" t="s">
        <v>405</v>
      </c>
      <c r="L43" s="246" t="s">
        <v>405</v>
      </c>
      <c r="M43" s="151" t="s">
        <v>405</v>
      </c>
      <c r="N43" s="151" t="s">
        <v>405</v>
      </c>
      <c r="O43" s="151" t="s">
        <v>405</v>
      </c>
      <c r="P43" s="151" t="s">
        <v>367</v>
      </c>
      <c r="Q43" s="151" t="s">
        <v>405</v>
      </c>
      <c r="R43" s="151" t="s">
        <v>405</v>
      </c>
      <c r="S43" s="151" t="s">
        <v>405</v>
      </c>
      <c r="T43" s="151" t="s">
        <v>405</v>
      </c>
      <c r="U43" s="151" t="s">
        <v>405</v>
      </c>
      <c r="V43" s="151" t="s">
        <v>405</v>
      </c>
      <c r="W43" s="152" t="s">
        <v>405</v>
      </c>
      <c r="X43" s="153" t="s">
        <v>405</v>
      </c>
      <c r="Y43" s="151" t="s">
        <v>405</v>
      </c>
      <c r="Z43" s="151" t="s">
        <v>405</v>
      </c>
      <c r="AA43" s="151" t="s">
        <v>405</v>
      </c>
      <c r="AB43" s="151" t="s">
        <v>405</v>
      </c>
      <c r="AC43" s="151" t="s">
        <v>405</v>
      </c>
      <c r="AD43" s="151" t="s">
        <v>405</v>
      </c>
      <c r="AE43" s="151" t="s">
        <v>405</v>
      </c>
      <c r="AF43" s="151" t="s">
        <v>405</v>
      </c>
      <c r="AG43" s="248" t="s">
        <v>405</v>
      </c>
      <c r="AH43" s="154"/>
      <c r="AI43" s="21"/>
    </row>
    <row r="44" spans="1:35" ht="15" x14ac:dyDescent="0.25">
      <c r="A44" s="21"/>
      <c r="B44" s="150" t="s">
        <v>315</v>
      </c>
      <c r="C44" s="151"/>
      <c r="D44" s="151" t="s">
        <v>405</v>
      </c>
      <c r="E44" s="151" t="s">
        <v>312</v>
      </c>
      <c r="F44" s="151" t="s">
        <v>405</v>
      </c>
      <c r="G44" s="151" t="s">
        <v>405</v>
      </c>
      <c r="H44" s="151" t="s">
        <v>405</v>
      </c>
      <c r="I44" s="151" t="s">
        <v>405</v>
      </c>
      <c r="J44" s="151" t="s">
        <v>405</v>
      </c>
      <c r="K44" s="246" t="s">
        <v>405</v>
      </c>
      <c r="L44" s="246" t="s">
        <v>405</v>
      </c>
      <c r="M44" s="151" t="s">
        <v>405</v>
      </c>
      <c r="N44" s="151" t="s">
        <v>405</v>
      </c>
      <c r="O44" s="151" t="s">
        <v>405</v>
      </c>
      <c r="P44" s="151" t="s">
        <v>367</v>
      </c>
      <c r="Q44" s="151" t="s">
        <v>405</v>
      </c>
      <c r="R44" s="151" t="s">
        <v>405</v>
      </c>
      <c r="S44" s="151" t="s">
        <v>405</v>
      </c>
      <c r="T44" s="151" t="s">
        <v>405</v>
      </c>
      <c r="U44" s="151" t="s">
        <v>405</v>
      </c>
      <c r="V44" s="151" t="s">
        <v>405</v>
      </c>
      <c r="W44" s="152" t="s">
        <v>405</v>
      </c>
      <c r="X44" s="153" t="s">
        <v>405</v>
      </c>
      <c r="Y44" s="151" t="s">
        <v>405</v>
      </c>
      <c r="Z44" s="151" t="s">
        <v>405</v>
      </c>
      <c r="AA44" s="151" t="s">
        <v>405</v>
      </c>
      <c r="AB44" s="151" t="s">
        <v>405</v>
      </c>
      <c r="AC44" s="151" t="s">
        <v>405</v>
      </c>
      <c r="AD44" s="151" t="s">
        <v>405</v>
      </c>
      <c r="AE44" s="151" t="s">
        <v>405</v>
      </c>
      <c r="AF44" s="151" t="s">
        <v>405</v>
      </c>
      <c r="AG44" s="248" t="s">
        <v>405</v>
      </c>
      <c r="AH44" s="154"/>
      <c r="AI44" s="21"/>
    </row>
    <row r="45" spans="1:35" ht="15" x14ac:dyDescent="0.25">
      <c r="A45" s="21"/>
      <c r="B45" s="150" t="s">
        <v>318</v>
      </c>
      <c r="C45" s="151"/>
      <c r="D45" s="151" t="s">
        <v>405</v>
      </c>
      <c r="E45" s="151" t="s">
        <v>319</v>
      </c>
      <c r="F45" s="151" t="s">
        <v>405</v>
      </c>
      <c r="G45" s="151" t="s">
        <v>405</v>
      </c>
      <c r="H45" s="151" t="s">
        <v>405</v>
      </c>
      <c r="I45" s="151" t="s">
        <v>405</v>
      </c>
      <c r="J45" s="151" t="s">
        <v>405</v>
      </c>
      <c r="K45" s="246" t="s">
        <v>405</v>
      </c>
      <c r="L45" s="246" t="s">
        <v>405</v>
      </c>
      <c r="M45" s="151" t="s">
        <v>405</v>
      </c>
      <c r="N45" s="151" t="s">
        <v>405</v>
      </c>
      <c r="O45" s="151" t="s">
        <v>405</v>
      </c>
      <c r="P45" s="151" t="s">
        <v>367</v>
      </c>
      <c r="Q45" s="151" t="s">
        <v>405</v>
      </c>
      <c r="R45" s="151" t="s">
        <v>405</v>
      </c>
      <c r="S45" s="151" t="s">
        <v>405</v>
      </c>
      <c r="T45" s="151" t="s">
        <v>405</v>
      </c>
      <c r="U45" s="151" t="s">
        <v>405</v>
      </c>
      <c r="V45" s="151" t="s">
        <v>405</v>
      </c>
      <c r="W45" s="152" t="s">
        <v>405</v>
      </c>
      <c r="X45" s="153" t="s">
        <v>405</v>
      </c>
      <c r="Y45" s="151" t="s">
        <v>405</v>
      </c>
      <c r="Z45" s="151" t="s">
        <v>405</v>
      </c>
      <c r="AA45" s="151" t="s">
        <v>405</v>
      </c>
      <c r="AB45" s="151" t="s">
        <v>405</v>
      </c>
      <c r="AC45" s="151" t="s">
        <v>405</v>
      </c>
      <c r="AD45" s="151" t="s">
        <v>405</v>
      </c>
      <c r="AE45" s="151" t="s">
        <v>405</v>
      </c>
      <c r="AF45" s="151" t="s">
        <v>405</v>
      </c>
      <c r="AG45" s="248" t="s">
        <v>405</v>
      </c>
      <c r="AH45" s="154"/>
      <c r="AI45" s="21"/>
    </row>
    <row r="46" spans="1:35" ht="15" x14ac:dyDescent="0.25">
      <c r="A46" s="21"/>
      <c r="B46" s="150" t="s">
        <v>320</v>
      </c>
      <c r="C46" s="151"/>
      <c r="D46" s="151" t="s">
        <v>405</v>
      </c>
      <c r="E46" s="151" t="s">
        <v>321</v>
      </c>
      <c r="F46" s="151" t="s">
        <v>405</v>
      </c>
      <c r="G46" s="151" t="s">
        <v>405</v>
      </c>
      <c r="H46" s="151" t="s">
        <v>405</v>
      </c>
      <c r="I46" s="151" t="s">
        <v>405</v>
      </c>
      <c r="J46" s="151" t="s">
        <v>405</v>
      </c>
      <c r="K46" s="246" t="s">
        <v>405</v>
      </c>
      <c r="L46" s="246" t="s">
        <v>405</v>
      </c>
      <c r="M46" s="151" t="s">
        <v>405</v>
      </c>
      <c r="N46" s="151" t="s">
        <v>405</v>
      </c>
      <c r="O46" s="151" t="s">
        <v>405</v>
      </c>
      <c r="P46" s="151" t="s">
        <v>367</v>
      </c>
      <c r="Q46" s="151" t="s">
        <v>405</v>
      </c>
      <c r="R46" s="151" t="s">
        <v>405</v>
      </c>
      <c r="S46" s="151" t="s">
        <v>405</v>
      </c>
      <c r="T46" s="151" t="s">
        <v>405</v>
      </c>
      <c r="U46" s="151" t="s">
        <v>405</v>
      </c>
      <c r="V46" s="151" t="s">
        <v>405</v>
      </c>
      <c r="W46" s="152" t="s">
        <v>405</v>
      </c>
      <c r="X46" s="153" t="s">
        <v>405</v>
      </c>
      <c r="Y46" s="151" t="s">
        <v>405</v>
      </c>
      <c r="Z46" s="151" t="s">
        <v>405</v>
      </c>
      <c r="AA46" s="151" t="s">
        <v>405</v>
      </c>
      <c r="AB46" s="151" t="s">
        <v>405</v>
      </c>
      <c r="AC46" s="151" t="s">
        <v>405</v>
      </c>
      <c r="AD46" s="151" t="s">
        <v>405</v>
      </c>
      <c r="AE46" s="151" t="s">
        <v>405</v>
      </c>
      <c r="AF46" s="151" t="s">
        <v>405</v>
      </c>
      <c r="AG46" s="248" t="s">
        <v>405</v>
      </c>
      <c r="AH46" s="154"/>
      <c r="AI46" s="21"/>
    </row>
    <row r="47" spans="1:35" ht="15" x14ac:dyDescent="0.25">
      <c r="A47" s="21"/>
      <c r="B47" s="150" t="s">
        <v>322</v>
      </c>
      <c r="C47" s="151"/>
      <c r="D47" s="151" t="s">
        <v>405</v>
      </c>
      <c r="E47" s="151" t="s">
        <v>323</v>
      </c>
      <c r="F47" s="151" t="s">
        <v>405</v>
      </c>
      <c r="G47" s="151" t="s">
        <v>405</v>
      </c>
      <c r="H47" s="151" t="s">
        <v>405</v>
      </c>
      <c r="I47" s="151" t="s">
        <v>405</v>
      </c>
      <c r="J47" s="151" t="s">
        <v>405</v>
      </c>
      <c r="K47" s="246" t="s">
        <v>405</v>
      </c>
      <c r="L47" s="246" t="s">
        <v>405</v>
      </c>
      <c r="M47" s="151" t="s">
        <v>405</v>
      </c>
      <c r="N47" s="151" t="s">
        <v>405</v>
      </c>
      <c r="O47" s="151" t="s">
        <v>405</v>
      </c>
      <c r="P47" s="151" t="s">
        <v>367</v>
      </c>
      <c r="Q47" s="151" t="s">
        <v>405</v>
      </c>
      <c r="R47" s="151" t="s">
        <v>405</v>
      </c>
      <c r="S47" s="151" t="s">
        <v>405</v>
      </c>
      <c r="T47" s="151" t="s">
        <v>405</v>
      </c>
      <c r="U47" s="151" t="s">
        <v>405</v>
      </c>
      <c r="V47" s="151" t="s">
        <v>405</v>
      </c>
      <c r="W47" s="152" t="s">
        <v>405</v>
      </c>
      <c r="X47" s="153" t="s">
        <v>405</v>
      </c>
      <c r="Y47" s="151" t="s">
        <v>405</v>
      </c>
      <c r="Z47" s="151" t="s">
        <v>405</v>
      </c>
      <c r="AA47" s="151" t="s">
        <v>405</v>
      </c>
      <c r="AB47" s="151" t="s">
        <v>405</v>
      </c>
      <c r="AC47" s="151" t="s">
        <v>405</v>
      </c>
      <c r="AD47" s="151" t="s">
        <v>405</v>
      </c>
      <c r="AE47" s="151" t="s">
        <v>405</v>
      </c>
      <c r="AF47" s="151" t="s">
        <v>405</v>
      </c>
      <c r="AG47" s="248" t="s">
        <v>405</v>
      </c>
      <c r="AH47" s="154"/>
      <c r="AI47" s="21"/>
    </row>
    <row r="48" spans="1:35" ht="15" x14ac:dyDescent="0.25">
      <c r="A48" s="21"/>
      <c r="B48" s="150" t="s">
        <v>325</v>
      </c>
      <c r="C48" s="151"/>
      <c r="D48" s="151" t="s">
        <v>405</v>
      </c>
      <c r="E48" s="151" t="s">
        <v>319</v>
      </c>
      <c r="F48" s="151" t="s">
        <v>405</v>
      </c>
      <c r="G48" s="151" t="s">
        <v>405</v>
      </c>
      <c r="H48" s="151" t="s">
        <v>405</v>
      </c>
      <c r="I48" s="151" t="s">
        <v>405</v>
      </c>
      <c r="J48" s="151" t="s">
        <v>405</v>
      </c>
      <c r="K48" s="246" t="s">
        <v>405</v>
      </c>
      <c r="L48" s="246" t="s">
        <v>405</v>
      </c>
      <c r="M48" s="151" t="s">
        <v>405</v>
      </c>
      <c r="N48" s="151" t="s">
        <v>405</v>
      </c>
      <c r="O48" s="151" t="s">
        <v>405</v>
      </c>
      <c r="P48" s="151" t="s">
        <v>367</v>
      </c>
      <c r="Q48" s="151" t="s">
        <v>405</v>
      </c>
      <c r="R48" s="151" t="s">
        <v>405</v>
      </c>
      <c r="S48" s="151" t="s">
        <v>405</v>
      </c>
      <c r="T48" s="151" t="s">
        <v>405</v>
      </c>
      <c r="U48" s="151" t="s">
        <v>405</v>
      </c>
      <c r="V48" s="151" t="s">
        <v>405</v>
      </c>
      <c r="W48" s="152" t="s">
        <v>405</v>
      </c>
      <c r="X48" s="153" t="s">
        <v>405</v>
      </c>
      <c r="Y48" s="151" t="s">
        <v>405</v>
      </c>
      <c r="Z48" s="151" t="s">
        <v>405</v>
      </c>
      <c r="AA48" s="151" t="s">
        <v>405</v>
      </c>
      <c r="AB48" s="151" t="s">
        <v>405</v>
      </c>
      <c r="AC48" s="151" t="s">
        <v>405</v>
      </c>
      <c r="AD48" s="151" t="s">
        <v>405</v>
      </c>
      <c r="AE48" s="151" t="s">
        <v>405</v>
      </c>
      <c r="AF48" s="151" t="s">
        <v>405</v>
      </c>
      <c r="AG48" s="248" t="s">
        <v>405</v>
      </c>
      <c r="AH48" s="154"/>
      <c r="AI48" s="21"/>
    </row>
    <row r="49" spans="1:35" ht="15" x14ac:dyDescent="0.25">
      <c r="A49" s="21"/>
      <c r="B49" s="150" t="s">
        <v>340</v>
      </c>
      <c r="C49" s="151"/>
      <c r="D49" s="151" t="s">
        <v>405</v>
      </c>
      <c r="E49" s="151" t="s">
        <v>321</v>
      </c>
      <c r="F49" s="151" t="s">
        <v>405</v>
      </c>
      <c r="G49" s="151" t="s">
        <v>405</v>
      </c>
      <c r="H49" s="151" t="s">
        <v>405</v>
      </c>
      <c r="I49" s="151" t="s">
        <v>405</v>
      </c>
      <c r="J49" s="151" t="s">
        <v>405</v>
      </c>
      <c r="K49" s="246" t="s">
        <v>405</v>
      </c>
      <c r="L49" s="246" t="s">
        <v>405</v>
      </c>
      <c r="M49" s="151" t="s">
        <v>405</v>
      </c>
      <c r="N49" s="151" t="s">
        <v>405</v>
      </c>
      <c r="O49" s="151" t="s">
        <v>405</v>
      </c>
      <c r="P49" s="151" t="s">
        <v>367</v>
      </c>
      <c r="Q49" s="151" t="s">
        <v>405</v>
      </c>
      <c r="R49" s="151" t="s">
        <v>405</v>
      </c>
      <c r="S49" s="151" t="s">
        <v>405</v>
      </c>
      <c r="T49" s="151" t="s">
        <v>405</v>
      </c>
      <c r="U49" s="151" t="s">
        <v>405</v>
      </c>
      <c r="V49" s="151" t="s">
        <v>405</v>
      </c>
      <c r="W49" s="152" t="s">
        <v>405</v>
      </c>
      <c r="X49" s="153" t="s">
        <v>405</v>
      </c>
      <c r="Y49" s="151" t="s">
        <v>405</v>
      </c>
      <c r="Z49" s="151" t="s">
        <v>405</v>
      </c>
      <c r="AA49" s="151" t="s">
        <v>405</v>
      </c>
      <c r="AB49" s="151" t="s">
        <v>405</v>
      </c>
      <c r="AC49" s="151" t="s">
        <v>405</v>
      </c>
      <c r="AD49" s="151" t="s">
        <v>405</v>
      </c>
      <c r="AE49" s="151" t="s">
        <v>405</v>
      </c>
      <c r="AF49" s="151" t="s">
        <v>405</v>
      </c>
      <c r="AG49" s="248" t="s">
        <v>405</v>
      </c>
      <c r="AH49" s="154"/>
      <c r="AI49" s="21"/>
    </row>
    <row r="50" spans="1:35" ht="15" x14ac:dyDescent="0.25">
      <c r="A50" s="21"/>
      <c r="B50" s="150" t="s">
        <v>326</v>
      </c>
      <c r="C50" s="151"/>
      <c r="D50" s="151" t="s">
        <v>405</v>
      </c>
      <c r="E50" s="151" t="s">
        <v>319</v>
      </c>
      <c r="F50" s="151" t="s">
        <v>405</v>
      </c>
      <c r="G50" s="151" t="s">
        <v>405</v>
      </c>
      <c r="H50" s="151" t="s">
        <v>405</v>
      </c>
      <c r="I50" s="151" t="s">
        <v>405</v>
      </c>
      <c r="J50" s="151" t="s">
        <v>405</v>
      </c>
      <c r="K50" s="246" t="s">
        <v>405</v>
      </c>
      <c r="L50" s="246" t="s">
        <v>405</v>
      </c>
      <c r="M50" s="151" t="s">
        <v>405</v>
      </c>
      <c r="N50" s="151" t="s">
        <v>405</v>
      </c>
      <c r="O50" s="151" t="s">
        <v>405</v>
      </c>
      <c r="P50" s="151" t="s">
        <v>367</v>
      </c>
      <c r="Q50" s="151" t="s">
        <v>405</v>
      </c>
      <c r="R50" s="151" t="s">
        <v>405</v>
      </c>
      <c r="S50" s="151" t="s">
        <v>405</v>
      </c>
      <c r="T50" s="151" t="s">
        <v>405</v>
      </c>
      <c r="U50" s="151" t="s">
        <v>405</v>
      </c>
      <c r="V50" s="151" t="s">
        <v>405</v>
      </c>
      <c r="W50" s="152" t="s">
        <v>405</v>
      </c>
      <c r="X50" s="153" t="s">
        <v>405</v>
      </c>
      <c r="Y50" s="151" t="s">
        <v>405</v>
      </c>
      <c r="Z50" s="151" t="s">
        <v>405</v>
      </c>
      <c r="AA50" s="151" t="s">
        <v>405</v>
      </c>
      <c r="AB50" s="151" t="s">
        <v>405</v>
      </c>
      <c r="AC50" s="151" t="s">
        <v>405</v>
      </c>
      <c r="AD50" s="151" t="s">
        <v>405</v>
      </c>
      <c r="AE50" s="151" t="s">
        <v>405</v>
      </c>
      <c r="AF50" s="151" t="s">
        <v>405</v>
      </c>
      <c r="AG50" s="248" t="s">
        <v>405</v>
      </c>
      <c r="AH50" s="154"/>
      <c r="AI50" s="21"/>
    </row>
    <row r="51" spans="1:35" ht="15" x14ac:dyDescent="0.25">
      <c r="A51" s="21"/>
      <c r="B51" s="150" t="s">
        <v>327</v>
      </c>
      <c r="C51" s="151"/>
      <c r="D51" s="151" t="s">
        <v>405</v>
      </c>
      <c r="E51" s="151" t="s">
        <v>328</v>
      </c>
      <c r="F51" s="151" t="s">
        <v>405</v>
      </c>
      <c r="G51" s="151" t="s">
        <v>405</v>
      </c>
      <c r="H51" s="151" t="s">
        <v>405</v>
      </c>
      <c r="I51" s="151" t="s">
        <v>405</v>
      </c>
      <c r="J51" s="151" t="s">
        <v>405</v>
      </c>
      <c r="K51" s="246" t="s">
        <v>405</v>
      </c>
      <c r="L51" s="246" t="s">
        <v>405</v>
      </c>
      <c r="M51" s="151" t="s">
        <v>405</v>
      </c>
      <c r="N51" s="151" t="s">
        <v>405</v>
      </c>
      <c r="O51" s="151" t="s">
        <v>405</v>
      </c>
      <c r="P51" s="151" t="s">
        <v>367</v>
      </c>
      <c r="Q51" s="151" t="s">
        <v>405</v>
      </c>
      <c r="R51" s="151" t="s">
        <v>405</v>
      </c>
      <c r="S51" s="151" t="s">
        <v>405</v>
      </c>
      <c r="T51" s="151" t="s">
        <v>405</v>
      </c>
      <c r="U51" s="151" t="s">
        <v>405</v>
      </c>
      <c r="V51" s="151" t="s">
        <v>405</v>
      </c>
      <c r="W51" s="152" t="s">
        <v>405</v>
      </c>
      <c r="X51" s="153" t="s">
        <v>405</v>
      </c>
      <c r="Y51" s="151" t="s">
        <v>405</v>
      </c>
      <c r="Z51" s="151" t="s">
        <v>405</v>
      </c>
      <c r="AA51" s="151" t="s">
        <v>405</v>
      </c>
      <c r="AB51" s="151" t="s">
        <v>405</v>
      </c>
      <c r="AC51" s="151" t="s">
        <v>405</v>
      </c>
      <c r="AD51" s="151" t="s">
        <v>405</v>
      </c>
      <c r="AE51" s="151" t="s">
        <v>405</v>
      </c>
      <c r="AF51" s="151" t="s">
        <v>405</v>
      </c>
      <c r="AG51" s="248" t="s">
        <v>405</v>
      </c>
      <c r="AH51" s="154"/>
      <c r="AI51" s="21"/>
    </row>
    <row r="52" spans="1:35" ht="15" x14ac:dyDescent="0.25">
      <c r="A52" s="21"/>
      <c r="B52" s="150" t="s">
        <v>330</v>
      </c>
      <c r="C52" s="151"/>
      <c r="D52" s="151" t="s">
        <v>405</v>
      </c>
      <c r="E52" s="151" t="s">
        <v>331</v>
      </c>
      <c r="F52" s="151" t="s">
        <v>405</v>
      </c>
      <c r="G52" s="151" t="s">
        <v>405</v>
      </c>
      <c r="H52" s="151" t="s">
        <v>405</v>
      </c>
      <c r="I52" s="151" t="s">
        <v>405</v>
      </c>
      <c r="J52" s="151" t="s">
        <v>405</v>
      </c>
      <c r="K52" s="246" t="s">
        <v>405</v>
      </c>
      <c r="L52" s="246" t="s">
        <v>405</v>
      </c>
      <c r="M52" s="151" t="s">
        <v>405</v>
      </c>
      <c r="N52" s="151" t="s">
        <v>405</v>
      </c>
      <c r="O52" s="151" t="s">
        <v>405</v>
      </c>
      <c r="P52" s="151" t="s">
        <v>367</v>
      </c>
      <c r="Q52" s="151" t="s">
        <v>405</v>
      </c>
      <c r="R52" s="151" t="s">
        <v>405</v>
      </c>
      <c r="S52" s="151" t="s">
        <v>405</v>
      </c>
      <c r="T52" s="151" t="s">
        <v>405</v>
      </c>
      <c r="U52" s="151" t="s">
        <v>405</v>
      </c>
      <c r="V52" s="151" t="s">
        <v>405</v>
      </c>
      <c r="W52" s="152" t="s">
        <v>405</v>
      </c>
      <c r="X52" s="153" t="s">
        <v>405</v>
      </c>
      <c r="Y52" s="151" t="s">
        <v>405</v>
      </c>
      <c r="Z52" s="151" t="s">
        <v>405</v>
      </c>
      <c r="AA52" s="151" t="s">
        <v>405</v>
      </c>
      <c r="AB52" s="151" t="s">
        <v>405</v>
      </c>
      <c r="AC52" s="151" t="s">
        <v>405</v>
      </c>
      <c r="AD52" s="151" t="s">
        <v>405</v>
      </c>
      <c r="AE52" s="151" t="s">
        <v>405</v>
      </c>
      <c r="AF52" s="151" t="s">
        <v>405</v>
      </c>
      <c r="AG52" s="248" t="s">
        <v>405</v>
      </c>
      <c r="AH52" s="154"/>
      <c r="AI52" s="21"/>
    </row>
    <row r="53" spans="1:35" ht="15" x14ac:dyDescent="0.25">
      <c r="A53" s="21"/>
      <c r="B53" s="150" t="s">
        <v>332</v>
      </c>
      <c r="C53" s="151"/>
      <c r="D53" s="151" t="s">
        <v>405</v>
      </c>
      <c r="E53" s="151" t="s">
        <v>333</v>
      </c>
      <c r="F53" s="151" t="s">
        <v>405</v>
      </c>
      <c r="G53" s="151" t="s">
        <v>405</v>
      </c>
      <c r="H53" s="151" t="s">
        <v>405</v>
      </c>
      <c r="I53" s="151" t="s">
        <v>405</v>
      </c>
      <c r="J53" s="151" t="s">
        <v>405</v>
      </c>
      <c r="K53" s="246" t="s">
        <v>405</v>
      </c>
      <c r="L53" s="246" t="s">
        <v>405</v>
      </c>
      <c r="M53" s="151" t="s">
        <v>405</v>
      </c>
      <c r="N53" s="151" t="s">
        <v>405</v>
      </c>
      <c r="O53" s="151" t="s">
        <v>405</v>
      </c>
      <c r="P53" s="151" t="s">
        <v>367</v>
      </c>
      <c r="Q53" s="151" t="s">
        <v>405</v>
      </c>
      <c r="R53" s="151" t="s">
        <v>405</v>
      </c>
      <c r="S53" s="151" t="s">
        <v>405</v>
      </c>
      <c r="T53" s="151" t="s">
        <v>405</v>
      </c>
      <c r="U53" s="151" t="s">
        <v>405</v>
      </c>
      <c r="V53" s="151" t="s">
        <v>405</v>
      </c>
      <c r="W53" s="152" t="s">
        <v>405</v>
      </c>
      <c r="X53" s="153" t="s">
        <v>405</v>
      </c>
      <c r="Y53" s="151" t="s">
        <v>405</v>
      </c>
      <c r="Z53" s="151" t="s">
        <v>405</v>
      </c>
      <c r="AA53" s="151" t="s">
        <v>405</v>
      </c>
      <c r="AB53" s="151" t="s">
        <v>405</v>
      </c>
      <c r="AC53" s="151" t="s">
        <v>405</v>
      </c>
      <c r="AD53" s="151" t="s">
        <v>405</v>
      </c>
      <c r="AE53" s="151" t="s">
        <v>405</v>
      </c>
      <c r="AF53" s="151" t="s">
        <v>405</v>
      </c>
      <c r="AG53" s="248" t="s">
        <v>405</v>
      </c>
      <c r="AH53" s="154"/>
      <c r="AI53" s="21"/>
    </row>
    <row r="54" spans="1:35" ht="15" x14ac:dyDescent="0.25">
      <c r="A54" s="21"/>
      <c r="B54" s="150" t="s">
        <v>334</v>
      </c>
      <c r="C54" s="151"/>
      <c r="D54" s="151" t="s">
        <v>405</v>
      </c>
      <c r="E54" s="151" t="s">
        <v>335</v>
      </c>
      <c r="F54" s="151" t="s">
        <v>405</v>
      </c>
      <c r="G54" s="151" t="s">
        <v>405</v>
      </c>
      <c r="H54" s="151" t="s">
        <v>405</v>
      </c>
      <c r="I54" s="151" t="s">
        <v>405</v>
      </c>
      <c r="J54" s="151" t="s">
        <v>405</v>
      </c>
      <c r="K54" s="246" t="s">
        <v>405</v>
      </c>
      <c r="L54" s="246" t="s">
        <v>405</v>
      </c>
      <c r="M54" s="151" t="s">
        <v>405</v>
      </c>
      <c r="N54" s="151" t="s">
        <v>405</v>
      </c>
      <c r="O54" s="151" t="s">
        <v>405</v>
      </c>
      <c r="P54" s="151" t="s">
        <v>367</v>
      </c>
      <c r="Q54" s="151" t="s">
        <v>405</v>
      </c>
      <c r="R54" s="151" t="s">
        <v>405</v>
      </c>
      <c r="S54" s="151" t="s">
        <v>405</v>
      </c>
      <c r="T54" s="151" t="s">
        <v>405</v>
      </c>
      <c r="U54" s="151" t="s">
        <v>405</v>
      </c>
      <c r="V54" s="151" t="s">
        <v>405</v>
      </c>
      <c r="W54" s="152" t="s">
        <v>405</v>
      </c>
      <c r="X54" s="153" t="s">
        <v>405</v>
      </c>
      <c r="Y54" s="151" t="s">
        <v>405</v>
      </c>
      <c r="Z54" s="151" t="s">
        <v>405</v>
      </c>
      <c r="AA54" s="151" t="s">
        <v>405</v>
      </c>
      <c r="AB54" s="151" t="s">
        <v>405</v>
      </c>
      <c r="AC54" s="151" t="s">
        <v>405</v>
      </c>
      <c r="AD54" s="151" t="s">
        <v>405</v>
      </c>
      <c r="AE54" s="151" t="s">
        <v>405</v>
      </c>
      <c r="AF54" s="151" t="s">
        <v>405</v>
      </c>
      <c r="AG54" s="248" t="s">
        <v>405</v>
      </c>
      <c r="AH54" s="154"/>
      <c r="AI54" s="21"/>
    </row>
    <row r="55" spans="1:35" ht="15" x14ac:dyDescent="0.25">
      <c r="A55" s="21"/>
      <c r="B55" s="150" t="s">
        <v>336</v>
      </c>
      <c r="C55" s="151"/>
      <c r="D55" s="151" t="s">
        <v>405</v>
      </c>
      <c r="E55" s="151" t="s">
        <v>331</v>
      </c>
      <c r="F55" s="151" t="s">
        <v>405</v>
      </c>
      <c r="G55" s="151" t="s">
        <v>405</v>
      </c>
      <c r="H55" s="151" t="s">
        <v>405</v>
      </c>
      <c r="I55" s="151" t="s">
        <v>405</v>
      </c>
      <c r="J55" s="151" t="s">
        <v>405</v>
      </c>
      <c r="K55" s="246" t="s">
        <v>405</v>
      </c>
      <c r="L55" s="246" t="s">
        <v>405</v>
      </c>
      <c r="M55" s="151" t="s">
        <v>405</v>
      </c>
      <c r="N55" s="151" t="s">
        <v>405</v>
      </c>
      <c r="O55" s="151" t="s">
        <v>405</v>
      </c>
      <c r="P55" s="151" t="s">
        <v>367</v>
      </c>
      <c r="Q55" s="151" t="s">
        <v>405</v>
      </c>
      <c r="R55" s="151" t="s">
        <v>405</v>
      </c>
      <c r="S55" s="151" t="s">
        <v>405</v>
      </c>
      <c r="T55" s="151" t="s">
        <v>405</v>
      </c>
      <c r="U55" s="151" t="s">
        <v>405</v>
      </c>
      <c r="V55" s="151" t="s">
        <v>405</v>
      </c>
      <c r="W55" s="152" t="s">
        <v>405</v>
      </c>
      <c r="X55" s="153" t="s">
        <v>405</v>
      </c>
      <c r="Y55" s="151" t="s">
        <v>405</v>
      </c>
      <c r="Z55" s="151" t="s">
        <v>405</v>
      </c>
      <c r="AA55" s="151" t="s">
        <v>405</v>
      </c>
      <c r="AB55" s="151" t="s">
        <v>405</v>
      </c>
      <c r="AC55" s="151" t="s">
        <v>405</v>
      </c>
      <c r="AD55" s="151" t="s">
        <v>405</v>
      </c>
      <c r="AE55" s="151" t="s">
        <v>405</v>
      </c>
      <c r="AF55" s="151" t="s">
        <v>405</v>
      </c>
      <c r="AG55" s="248" t="s">
        <v>405</v>
      </c>
      <c r="AH55" s="154"/>
      <c r="AI55" s="21"/>
    </row>
    <row r="56" spans="1:35" ht="15" x14ac:dyDescent="0.25">
      <c r="A56" s="21"/>
      <c r="B56" s="150" t="s">
        <v>337</v>
      </c>
      <c r="C56" s="151"/>
      <c r="D56" s="151" t="s">
        <v>405</v>
      </c>
      <c r="E56" s="151" t="s">
        <v>333</v>
      </c>
      <c r="F56" s="151" t="s">
        <v>405</v>
      </c>
      <c r="G56" s="151" t="s">
        <v>405</v>
      </c>
      <c r="H56" s="151" t="s">
        <v>405</v>
      </c>
      <c r="I56" s="151" t="s">
        <v>405</v>
      </c>
      <c r="J56" s="151" t="s">
        <v>405</v>
      </c>
      <c r="K56" s="246" t="s">
        <v>405</v>
      </c>
      <c r="L56" s="246" t="s">
        <v>405</v>
      </c>
      <c r="M56" s="151" t="s">
        <v>405</v>
      </c>
      <c r="N56" s="151" t="s">
        <v>405</v>
      </c>
      <c r="O56" s="151" t="s">
        <v>405</v>
      </c>
      <c r="P56" s="151" t="s">
        <v>367</v>
      </c>
      <c r="Q56" s="151" t="s">
        <v>405</v>
      </c>
      <c r="R56" s="151" t="s">
        <v>405</v>
      </c>
      <c r="S56" s="151" t="s">
        <v>405</v>
      </c>
      <c r="T56" s="151" t="s">
        <v>405</v>
      </c>
      <c r="U56" s="151" t="s">
        <v>405</v>
      </c>
      <c r="V56" s="151" t="s">
        <v>405</v>
      </c>
      <c r="W56" s="152" t="s">
        <v>405</v>
      </c>
      <c r="X56" s="153" t="s">
        <v>405</v>
      </c>
      <c r="Y56" s="151" t="s">
        <v>405</v>
      </c>
      <c r="Z56" s="151" t="s">
        <v>405</v>
      </c>
      <c r="AA56" s="151" t="s">
        <v>405</v>
      </c>
      <c r="AB56" s="151" t="s">
        <v>405</v>
      </c>
      <c r="AC56" s="151" t="s">
        <v>405</v>
      </c>
      <c r="AD56" s="151" t="s">
        <v>405</v>
      </c>
      <c r="AE56" s="151" t="s">
        <v>405</v>
      </c>
      <c r="AF56" s="151" t="s">
        <v>405</v>
      </c>
      <c r="AG56" s="248" t="s">
        <v>405</v>
      </c>
      <c r="AH56" s="154"/>
      <c r="AI56" s="21"/>
    </row>
    <row r="57" spans="1:35" ht="15" x14ac:dyDescent="0.25">
      <c r="A57" s="21"/>
      <c r="B57" s="150" t="s">
        <v>338</v>
      </c>
      <c r="C57" s="151"/>
      <c r="D57" s="151" t="s">
        <v>405</v>
      </c>
      <c r="E57" s="151" t="s">
        <v>331</v>
      </c>
      <c r="F57" s="151" t="s">
        <v>405</v>
      </c>
      <c r="G57" s="151" t="s">
        <v>405</v>
      </c>
      <c r="H57" s="151" t="s">
        <v>405</v>
      </c>
      <c r="I57" s="151" t="s">
        <v>405</v>
      </c>
      <c r="J57" s="151" t="s">
        <v>405</v>
      </c>
      <c r="K57" s="246" t="s">
        <v>405</v>
      </c>
      <c r="L57" s="246" t="s">
        <v>405</v>
      </c>
      <c r="M57" s="151" t="s">
        <v>405</v>
      </c>
      <c r="N57" s="151" t="s">
        <v>405</v>
      </c>
      <c r="O57" s="151" t="s">
        <v>405</v>
      </c>
      <c r="P57" s="151" t="s">
        <v>367</v>
      </c>
      <c r="Q57" s="151" t="s">
        <v>405</v>
      </c>
      <c r="R57" s="151" t="s">
        <v>405</v>
      </c>
      <c r="S57" s="151" t="s">
        <v>405</v>
      </c>
      <c r="T57" s="151" t="s">
        <v>405</v>
      </c>
      <c r="U57" s="151" t="s">
        <v>405</v>
      </c>
      <c r="V57" s="151" t="s">
        <v>405</v>
      </c>
      <c r="W57" s="152" t="s">
        <v>405</v>
      </c>
      <c r="X57" s="153" t="s">
        <v>405</v>
      </c>
      <c r="Y57" s="151" t="s">
        <v>405</v>
      </c>
      <c r="Z57" s="151" t="s">
        <v>405</v>
      </c>
      <c r="AA57" s="151" t="s">
        <v>405</v>
      </c>
      <c r="AB57" s="151" t="s">
        <v>405</v>
      </c>
      <c r="AC57" s="151" t="s">
        <v>405</v>
      </c>
      <c r="AD57" s="151" t="s">
        <v>405</v>
      </c>
      <c r="AE57" s="151" t="s">
        <v>405</v>
      </c>
      <c r="AF57" s="151" t="s">
        <v>405</v>
      </c>
      <c r="AG57" s="248" t="s">
        <v>405</v>
      </c>
      <c r="AH57" s="154"/>
      <c r="AI57" s="21"/>
    </row>
    <row r="58" spans="1:35" ht="15.75" thickBot="1" x14ac:dyDescent="0.3">
      <c r="A58" s="21"/>
      <c r="B58" s="155"/>
      <c r="C58" s="156"/>
      <c r="D58" s="156"/>
      <c r="E58" s="156"/>
      <c r="F58" s="156"/>
      <c r="G58" s="156"/>
      <c r="H58" s="156"/>
      <c r="I58" s="156"/>
      <c r="J58" s="156"/>
      <c r="K58" s="247"/>
      <c r="L58" s="247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7"/>
      <c r="X58" s="158"/>
      <c r="Y58" s="156"/>
      <c r="Z58" s="156"/>
      <c r="AA58" s="156"/>
      <c r="AB58" s="156"/>
      <c r="AC58" s="156"/>
      <c r="AD58" s="156"/>
      <c r="AE58" s="156"/>
      <c r="AF58" s="156"/>
      <c r="AG58" s="249"/>
      <c r="AH58" s="159"/>
      <c r="AI58" s="21"/>
    </row>
    <row r="61" spans="1:35" x14ac:dyDescent="0.2">
      <c r="Q61" s="339"/>
      <c r="R61" s="339"/>
      <c r="S61" s="339"/>
      <c r="T61" s="339"/>
      <c r="U61" s="339"/>
      <c r="V61" s="339"/>
      <c r="W61" s="339">
        <f>SUM(W12:W60)</f>
        <v>0</v>
      </c>
    </row>
  </sheetData>
  <mergeCells count="9">
    <mergeCell ref="M10:Q10"/>
    <mergeCell ref="R10:W10"/>
    <mergeCell ref="X10:AH10"/>
    <mergeCell ref="B3:D3"/>
    <mergeCell ref="C4:D4"/>
    <mergeCell ref="C5:D5"/>
    <mergeCell ref="B10:E10"/>
    <mergeCell ref="F10:I10"/>
    <mergeCell ref="J10:L10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zoomScale="70" zoomScaleNormal="70" workbookViewId="0">
      <selection activeCell="D10" sqref="D10:D51"/>
    </sheetView>
  </sheetViews>
  <sheetFormatPr defaultColWidth="23.42578125" defaultRowHeight="14.25" x14ac:dyDescent="0.2"/>
  <cols>
    <col min="1" max="1" width="8.85546875" style="22" customWidth="1"/>
    <col min="2" max="2" width="24.5703125" style="22" customWidth="1"/>
    <col min="3" max="5" width="21.140625" style="22" customWidth="1"/>
    <col min="6" max="6" width="23.42578125" style="22" customWidth="1"/>
    <col min="7" max="16384" width="23.42578125" style="22"/>
  </cols>
  <sheetData>
    <row r="1" spans="1:27" s="21" customFormat="1" ht="15" customHeight="1" x14ac:dyDescent="0.2">
      <c r="B1" s="24" t="s">
        <v>49</v>
      </c>
    </row>
    <row r="2" spans="1:27" ht="15" customHeight="1" thickBo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3" spans="1:27" ht="20.100000000000001" customHeight="1" thickBot="1" x14ac:dyDescent="0.25">
      <c r="A3" s="21"/>
      <c r="B3" s="499" t="s">
        <v>178</v>
      </c>
      <c r="C3" s="499"/>
      <c r="D3" s="499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4" spans="1:27" x14ac:dyDescent="0.2">
      <c r="A4" s="21"/>
      <c r="B4" s="143" t="s">
        <v>1</v>
      </c>
      <c r="C4" s="509" t="s">
        <v>52</v>
      </c>
      <c r="D4" s="509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</row>
    <row r="5" spans="1:27" ht="15.75" thickBot="1" x14ac:dyDescent="0.3">
      <c r="A5" s="21"/>
      <c r="B5" s="64" t="s">
        <v>3</v>
      </c>
      <c r="C5" s="490" t="str">
        <f>'1)_Associated_companies'!C5:D5</f>
        <v>Spartan UK LTD</v>
      </c>
      <c r="D5" s="490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x14ac:dyDescent="0.2">
      <c r="A6" s="21"/>
      <c r="B6" s="21"/>
      <c r="C6" s="49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27" x14ac:dyDescent="0.2">
      <c r="A7" s="21"/>
      <c r="B7" s="29" t="s">
        <v>179</v>
      </c>
      <c r="C7" s="160"/>
      <c r="D7" s="29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ht="15" thickBot="1" x14ac:dyDescent="0.25">
      <c r="A8" s="21"/>
      <c r="B8" s="21"/>
      <c r="C8" s="49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1:27" ht="29.25" thickBot="1" x14ac:dyDescent="0.25">
      <c r="A9" s="21"/>
      <c r="B9" s="161" t="s">
        <v>93</v>
      </c>
      <c r="C9" s="161" t="s">
        <v>180</v>
      </c>
      <c r="D9" s="161" t="s">
        <v>181</v>
      </c>
      <c r="E9" s="162" t="s">
        <v>182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1:27" x14ac:dyDescent="0.2">
      <c r="A10" s="21"/>
      <c r="B10" s="163" t="s">
        <v>272</v>
      </c>
      <c r="C10" s="163"/>
      <c r="D10" s="163" t="s">
        <v>405</v>
      </c>
      <c r="E10" s="164" t="s">
        <v>405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</row>
    <row r="11" spans="1:27" x14ac:dyDescent="0.2">
      <c r="A11" s="21"/>
      <c r="B11" s="165" t="s">
        <v>341</v>
      </c>
      <c r="C11" s="165"/>
      <c r="D11" s="165" t="s">
        <v>405</v>
      </c>
      <c r="E11" s="166" t="s">
        <v>405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pans="1:27" x14ac:dyDescent="0.2">
      <c r="A12" s="21"/>
      <c r="B12" s="165" t="s">
        <v>274</v>
      </c>
      <c r="C12" s="165"/>
      <c r="D12" s="165" t="s">
        <v>405</v>
      </c>
      <c r="E12" s="166" t="s">
        <v>405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 spans="1:27" x14ac:dyDescent="0.2">
      <c r="A13" s="21"/>
      <c r="B13" s="165" t="s">
        <v>343</v>
      </c>
      <c r="C13" s="165"/>
      <c r="D13" s="165" t="s">
        <v>405</v>
      </c>
      <c r="E13" s="166" t="s">
        <v>405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 x14ac:dyDescent="0.2">
      <c r="A14" s="21"/>
      <c r="B14" s="165" t="s">
        <v>275</v>
      </c>
      <c r="C14" s="165"/>
      <c r="D14" s="165" t="s">
        <v>405</v>
      </c>
      <c r="E14" s="166" t="s">
        <v>405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x14ac:dyDescent="0.2">
      <c r="A15" s="21"/>
      <c r="B15" s="165" t="s">
        <v>345</v>
      </c>
      <c r="C15" s="165"/>
      <c r="D15" s="165" t="s">
        <v>405</v>
      </c>
      <c r="E15" s="166" t="s">
        <v>405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7" x14ac:dyDescent="0.2">
      <c r="A16" s="21"/>
      <c r="B16" s="165" t="s">
        <v>347</v>
      </c>
      <c r="C16" s="165"/>
      <c r="D16" s="165" t="s">
        <v>405</v>
      </c>
      <c r="E16" s="166" t="s">
        <v>405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spans="1:27" x14ac:dyDescent="0.2">
      <c r="A17" s="21"/>
      <c r="B17" s="165" t="s">
        <v>277</v>
      </c>
      <c r="C17" s="165"/>
      <c r="D17" s="165" t="s">
        <v>405</v>
      </c>
      <c r="E17" s="166" t="s">
        <v>405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 spans="1:27" x14ac:dyDescent="0.2">
      <c r="A18" s="21"/>
      <c r="B18" s="165" t="s">
        <v>279</v>
      </c>
      <c r="C18" s="165"/>
      <c r="D18" s="165" t="s">
        <v>405</v>
      </c>
      <c r="E18" s="166" t="s">
        <v>405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spans="1:27" x14ac:dyDescent="0.2">
      <c r="A19" s="21"/>
      <c r="B19" s="165" t="s">
        <v>282</v>
      </c>
      <c r="C19" s="165"/>
      <c r="D19" s="165" t="s">
        <v>405</v>
      </c>
      <c r="E19" s="166" t="s">
        <v>405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1:27" x14ac:dyDescent="0.2">
      <c r="A20" s="21"/>
      <c r="B20" s="165" t="s">
        <v>285</v>
      </c>
      <c r="C20" s="165"/>
      <c r="D20" s="165" t="s">
        <v>405</v>
      </c>
      <c r="E20" s="166" t="s">
        <v>405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27" x14ac:dyDescent="0.2">
      <c r="A21" s="21"/>
      <c r="B21" s="165" t="s">
        <v>365</v>
      </c>
      <c r="C21" s="165"/>
      <c r="D21" s="165" t="s">
        <v>405</v>
      </c>
      <c r="E21" s="166" t="s">
        <v>405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spans="1:27" x14ac:dyDescent="0.2">
      <c r="A22" s="21"/>
      <c r="B22" s="165" t="s">
        <v>289</v>
      </c>
      <c r="C22" s="165"/>
      <c r="D22" s="165" t="s">
        <v>405</v>
      </c>
      <c r="E22" s="166" t="s">
        <v>405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1:27" x14ac:dyDescent="0.2">
      <c r="A23" s="21"/>
      <c r="B23" s="165" t="s">
        <v>291</v>
      </c>
      <c r="C23" s="165"/>
      <c r="D23" s="165" t="s">
        <v>405</v>
      </c>
      <c r="E23" s="166" t="s">
        <v>405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27" x14ac:dyDescent="0.2">
      <c r="A24" s="21"/>
      <c r="B24" s="165" t="s">
        <v>292</v>
      </c>
      <c r="C24" s="165"/>
      <c r="D24" s="165" t="s">
        <v>405</v>
      </c>
      <c r="E24" s="166" t="s">
        <v>405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x14ac:dyDescent="0.2">
      <c r="A25" s="21"/>
      <c r="B25" s="165" t="s">
        <v>348</v>
      </c>
      <c r="C25" s="165"/>
      <c r="D25" s="165" t="s">
        <v>405</v>
      </c>
      <c r="E25" s="166" t="s">
        <v>405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x14ac:dyDescent="0.2">
      <c r="A26" s="21"/>
      <c r="B26" s="165" t="s">
        <v>294</v>
      </c>
      <c r="C26" s="165"/>
      <c r="D26" s="165" t="s">
        <v>405</v>
      </c>
      <c r="E26" s="166" t="s">
        <v>405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1:27" x14ac:dyDescent="0.2">
      <c r="A27" s="21"/>
      <c r="B27" s="165" t="s">
        <v>296</v>
      </c>
      <c r="C27" s="165"/>
      <c r="D27" s="165" t="s">
        <v>405</v>
      </c>
      <c r="E27" s="166" t="s">
        <v>405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spans="1:27" x14ac:dyDescent="0.2">
      <c r="A28" s="21"/>
      <c r="B28" s="165" t="s">
        <v>297</v>
      </c>
      <c r="C28" s="165"/>
      <c r="D28" s="165" t="s">
        <v>405</v>
      </c>
      <c r="E28" s="166" t="s">
        <v>405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1:27" x14ac:dyDescent="0.2">
      <c r="A29" s="21"/>
      <c r="B29" s="165" t="s">
        <v>298</v>
      </c>
      <c r="C29" s="165"/>
      <c r="D29" s="165" t="s">
        <v>405</v>
      </c>
      <c r="E29" s="166" t="s">
        <v>405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spans="1:27" x14ac:dyDescent="0.2">
      <c r="A30" s="21"/>
      <c r="B30" s="165" t="s">
        <v>299</v>
      </c>
      <c r="C30" s="165"/>
      <c r="D30" s="165" t="s">
        <v>405</v>
      </c>
      <c r="E30" s="166" t="s">
        <v>405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spans="1:27" x14ac:dyDescent="0.2">
      <c r="A31" s="21"/>
      <c r="B31" s="165" t="s">
        <v>300</v>
      </c>
      <c r="C31" s="165"/>
      <c r="D31" s="165" t="s">
        <v>405</v>
      </c>
      <c r="E31" s="166" t="s">
        <v>405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spans="1:27" x14ac:dyDescent="0.2">
      <c r="A32" s="21"/>
      <c r="B32" s="165" t="s">
        <v>301</v>
      </c>
      <c r="C32" s="165"/>
      <c r="D32" s="165" t="s">
        <v>405</v>
      </c>
      <c r="E32" s="166" t="s">
        <v>405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 spans="1:27" x14ac:dyDescent="0.2">
      <c r="A33" s="21"/>
      <c r="B33" s="165" t="s">
        <v>352</v>
      </c>
      <c r="C33" s="165"/>
      <c r="D33" s="165" t="s">
        <v>405</v>
      </c>
      <c r="E33" s="166" t="s">
        <v>405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1:27" x14ac:dyDescent="0.2">
      <c r="A34" s="21"/>
      <c r="B34" s="165" t="s">
        <v>302</v>
      </c>
      <c r="C34" s="165"/>
      <c r="D34" s="165" t="s">
        <v>405</v>
      </c>
      <c r="E34" s="166" t="s">
        <v>405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x14ac:dyDescent="0.2">
      <c r="A35" s="21"/>
      <c r="B35" s="165" t="s">
        <v>366</v>
      </c>
      <c r="C35" s="165"/>
      <c r="D35" s="165" t="s">
        <v>405</v>
      </c>
      <c r="E35" s="166" t="s">
        <v>405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x14ac:dyDescent="0.2">
      <c r="A36" s="21"/>
      <c r="B36" s="165" t="s">
        <v>304</v>
      </c>
      <c r="C36" s="165"/>
      <c r="D36" s="165" t="s">
        <v>405</v>
      </c>
      <c r="E36" s="166" t="s">
        <v>405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1:27" x14ac:dyDescent="0.2">
      <c r="A37" s="21"/>
      <c r="B37" s="165" t="s">
        <v>305</v>
      </c>
      <c r="C37" s="165"/>
      <c r="D37" s="165" t="s">
        <v>405</v>
      </c>
      <c r="E37" s="166" t="s">
        <v>405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 spans="1:27" x14ac:dyDescent="0.2">
      <c r="A38" s="21"/>
      <c r="B38" s="165" t="s">
        <v>306</v>
      </c>
      <c r="C38" s="165"/>
      <c r="D38" s="165" t="s">
        <v>405</v>
      </c>
      <c r="E38" s="166" t="s">
        <v>405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1:27" x14ac:dyDescent="0.2">
      <c r="A39" s="21"/>
      <c r="B39" s="165" t="s">
        <v>309</v>
      </c>
      <c r="C39" s="165"/>
      <c r="D39" s="165" t="s">
        <v>405</v>
      </c>
      <c r="E39" s="166" t="s">
        <v>405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x14ac:dyDescent="0.2">
      <c r="A40" s="21"/>
      <c r="B40" s="165" t="s">
        <v>314</v>
      </c>
      <c r="C40" s="165"/>
      <c r="D40" s="165" t="s">
        <v>405</v>
      </c>
      <c r="E40" s="166" t="s">
        <v>405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x14ac:dyDescent="0.2">
      <c r="A41" s="21"/>
      <c r="B41" s="165" t="s">
        <v>315</v>
      </c>
      <c r="C41" s="165"/>
      <c r="D41" s="165" t="s">
        <v>405</v>
      </c>
      <c r="E41" s="166" t="s">
        <v>405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spans="1:27" x14ac:dyDescent="0.2">
      <c r="A42" s="21"/>
      <c r="B42" s="165" t="s">
        <v>316</v>
      </c>
      <c r="C42" s="165"/>
      <c r="D42" s="165" t="s">
        <v>405</v>
      </c>
      <c r="E42" s="166" t="s">
        <v>405</v>
      </c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spans="1:27" x14ac:dyDescent="0.2">
      <c r="A43" s="21"/>
      <c r="B43" s="165" t="s">
        <v>357</v>
      </c>
      <c r="C43" s="165"/>
      <c r="D43" s="165" t="s">
        <v>405</v>
      </c>
      <c r="E43" s="166" t="s">
        <v>405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spans="1:27" x14ac:dyDescent="0.2">
      <c r="A44" s="21"/>
      <c r="B44" s="165" t="s">
        <v>318</v>
      </c>
      <c r="C44" s="165"/>
      <c r="D44" s="165" t="s">
        <v>405</v>
      </c>
      <c r="E44" s="166" t="s">
        <v>405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1:27" x14ac:dyDescent="0.2">
      <c r="A45" s="21"/>
      <c r="B45" s="165" t="s">
        <v>359</v>
      </c>
      <c r="C45" s="165"/>
      <c r="D45" s="165" t="s">
        <v>405</v>
      </c>
      <c r="E45" s="166" t="s">
        <v>405</v>
      </c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1:27" x14ac:dyDescent="0.2">
      <c r="A46" s="21"/>
      <c r="B46" s="165" t="s">
        <v>320</v>
      </c>
      <c r="C46" s="165"/>
      <c r="D46" s="165" t="s">
        <v>405</v>
      </c>
      <c r="E46" s="166" t="s">
        <v>405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:27" x14ac:dyDescent="0.2">
      <c r="A47" s="21"/>
      <c r="B47" s="165" t="s">
        <v>360</v>
      </c>
      <c r="C47" s="165"/>
      <c r="D47" s="165" t="s">
        <v>405</v>
      </c>
      <c r="E47" s="166" t="s">
        <v>405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1:27" x14ac:dyDescent="0.2">
      <c r="A48" s="21"/>
      <c r="B48" s="165" t="s">
        <v>324</v>
      </c>
      <c r="C48" s="165"/>
      <c r="D48" s="165" t="s">
        <v>405</v>
      </c>
      <c r="E48" s="166" t="s">
        <v>405</v>
      </c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spans="1:27" x14ac:dyDescent="0.2">
      <c r="A49" s="21"/>
      <c r="B49" s="165" t="s">
        <v>361</v>
      </c>
      <c r="C49" s="165"/>
      <c r="D49" s="165" t="s">
        <v>405</v>
      </c>
      <c r="E49" s="166" t="s">
        <v>405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27" x14ac:dyDescent="0.2">
      <c r="A50" s="21"/>
      <c r="B50" s="165" t="s">
        <v>330</v>
      </c>
      <c r="C50" s="165"/>
      <c r="D50" s="165" t="s">
        <v>405</v>
      </c>
      <c r="E50" s="166" t="s">
        <v>405</v>
      </c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27" x14ac:dyDescent="0.2">
      <c r="A51" s="21"/>
      <c r="B51" s="165" t="s">
        <v>336</v>
      </c>
      <c r="C51" s="165"/>
      <c r="D51" s="165" t="s">
        <v>405</v>
      </c>
      <c r="E51" s="166" t="s">
        <v>405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3" spans="1:27" x14ac:dyDescent="0.2">
      <c r="D53" s="339"/>
      <c r="E53" s="339"/>
    </row>
  </sheetData>
  <mergeCells count="3">
    <mergeCell ref="B3:D3"/>
    <mergeCell ref="C4:D4"/>
    <mergeCell ref="C5:D5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fitToWidth="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0"/>
  <sheetViews>
    <sheetView zoomScale="85" zoomScaleNormal="85" workbookViewId="0">
      <selection activeCell="C5" sqref="C5:D5"/>
    </sheetView>
  </sheetViews>
  <sheetFormatPr defaultColWidth="9.5703125" defaultRowHeight="14.25" x14ac:dyDescent="0.2"/>
  <cols>
    <col min="1" max="1" width="9.140625" style="21" customWidth="1"/>
    <col min="2" max="2" width="27" style="22" customWidth="1"/>
    <col min="3" max="4" width="21.7109375" style="22" customWidth="1"/>
    <col min="5" max="5" width="42.5703125" style="22" customWidth="1"/>
    <col min="6" max="6" width="9.140625" style="21" customWidth="1"/>
    <col min="7" max="7" width="27" style="22" customWidth="1"/>
    <col min="8" max="9" width="21.7109375" style="22" customWidth="1"/>
    <col min="10" max="10" width="43.42578125" style="21" customWidth="1"/>
    <col min="11" max="11" width="16.85546875" style="21" bestFit="1" customWidth="1"/>
    <col min="12" max="12" width="8.28515625" style="21" bestFit="1" customWidth="1"/>
    <col min="13" max="13" width="9.5703125" style="21" customWidth="1"/>
    <col min="14" max="14" width="39.140625" style="21" customWidth="1"/>
    <col min="15" max="15" width="9.5703125" style="21" customWidth="1"/>
    <col min="16" max="16384" width="9.5703125" style="21"/>
  </cols>
  <sheetData>
    <row r="1" spans="1:33" customFormat="1" ht="15" x14ac:dyDescent="0.25">
      <c r="A1" s="21"/>
      <c r="B1" s="81" t="s">
        <v>49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</row>
    <row r="2" spans="1:33" customFormat="1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</row>
    <row r="3" spans="1:33" customFormat="1" ht="18.75" thickBot="1" x14ac:dyDescent="0.3">
      <c r="A3" s="1"/>
      <c r="B3" s="488" t="s">
        <v>183</v>
      </c>
      <c r="C3" s="488"/>
      <c r="D3" s="488"/>
      <c r="E3" s="1"/>
      <c r="F3" s="1"/>
      <c r="G3" s="94" t="s">
        <v>105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</row>
    <row r="4" spans="1:33" customFormat="1" ht="15.75" thickBot="1" x14ac:dyDescent="0.3">
      <c r="A4" s="1"/>
      <c r="B4" s="63" t="s">
        <v>1</v>
      </c>
      <c r="C4" s="509" t="s">
        <v>52</v>
      </c>
      <c r="D4" s="509"/>
      <c r="E4" s="1"/>
      <c r="F4" s="1"/>
      <c r="G4" s="95" t="s">
        <v>14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</row>
    <row r="5" spans="1:33" customFormat="1" ht="15.75" thickBot="1" x14ac:dyDescent="0.3">
      <c r="A5" s="1"/>
      <c r="B5" s="64" t="s">
        <v>3</v>
      </c>
      <c r="C5" s="490" t="str">
        <f>'1)_Associated_companies'!C5:D5</f>
        <v>Spartan UK LTD</v>
      </c>
      <c r="D5" s="490"/>
      <c r="E5" s="1"/>
      <c r="F5" s="2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</row>
    <row r="6" spans="1:33" customFormat="1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</row>
    <row r="7" spans="1:33" customFormat="1" ht="15.75" thickBot="1" x14ac:dyDescent="0.3">
      <c r="A7" s="1"/>
      <c r="B7" s="19" t="s">
        <v>108</v>
      </c>
      <c r="C7" s="1"/>
      <c r="D7" s="1"/>
      <c r="E7" s="1"/>
      <c r="F7" s="1"/>
      <c r="G7" s="2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</row>
    <row r="8" spans="1:33" s="92" customFormat="1" ht="15.75" thickBot="1" x14ac:dyDescent="0.3">
      <c r="A8" s="96"/>
      <c r="B8" s="508" t="s">
        <v>184</v>
      </c>
      <c r="C8" s="508"/>
      <c r="D8" s="508"/>
      <c r="E8" s="508"/>
      <c r="G8" s="513" t="s">
        <v>185</v>
      </c>
      <c r="H8" s="513"/>
      <c r="I8" s="513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</row>
    <row r="9" spans="1:33" customFormat="1" ht="15.75" thickBot="1" x14ac:dyDescent="0.3">
      <c r="A9" s="98"/>
      <c r="B9" s="169" t="s">
        <v>110</v>
      </c>
      <c r="C9" s="99" t="s">
        <v>186</v>
      </c>
      <c r="D9" s="99" t="s">
        <v>112</v>
      </c>
      <c r="E9" s="170" t="s">
        <v>113</v>
      </c>
      <c r="F9" s="1"/>
      <c r="G9" s="169" t="s">
        <v>110</v>
      </c>
      <c r="H9" s="99" t="s">
        <v>186</v>
      </c>
      <c r="I9" s="99" t="s">
        <v>112</v>
      </c>
      <c r="J9" s="21"/>
      <c r="K9" s="1"/>
      <c r="L9" s="1"/>
      <c r="M9" s="1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21"/>
      <c r="AD9" s="21"/>
      <c r="AE9" s="21"/>
      <c r="AF9" s="21"/>
      <c r="AG9" s="21"/>
    </row>
    <row r="10" spans="1:33" customFormat="1" ht="45.75" thickBot="1" x14ac:dyDescent="0.3">
      <c r="A10" s="101"/>
      <c r="B10" s="102" t="s">
        <v>187</v>
      </c>
      <c r="C10" s="83">
        <v>251958650.82999998</v>
      </c>
      <c r="D10" s="514"/>
      <c r="E10" s="171" t="s">
        <v>389</v>
      </c>
      <c r="F10" s="1"/>
      <c r="G10" s="172" t="s">
        <v>188</v>
      </c>
      <c r="H10" s="84"/>
      <c r="I10" s="5"/>
      <c r="J10" s="21"/>
      <c r="K10" s="1"/>
      <c r="L10" s="1"/>
      <c r="M10" s="1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21"/>
      <c r="AD10" s="21"/>
      <c r="AE10" s="21"/>
      <c r="AF10" s="21"/>
      <c r="AG10" s="21"/>
    </row>
    <row r="11" spans="1:33" customFormat="1" ht="43.5" thickBot="1" x14ac:dyDescent="0.3">
      <c r="A11" s="98"/>
      <c r="B11" s="104" t="s">
        <v>115</v>
      </c>
      <c r="C11" s="105" t="e">
        <f>C10-C12</f>
        <v>#VALUE!</v>
      </c>
      <c r="D11" s="514"/>
      <c r="E11" s="173"/>
      <c r="F11" s="1"/>
      <c r="G11" s="174" t="s">
        <v>189</v>
      </c>
      <c r="H11" s="85"/>
      <c r="I11" s="86"/>
      <c r="J11" s="21"/>
      <c r="K11" s="1"/>
      <c r="L11" s="1"/>
      <c r="M11" s="1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21"/>
      <c r="AD11" s="21"/>
      <c r="AE11" s="21"/>
      <c r="AF11" s="21"/>
      <c r="AG11" s="21"/>
    </row>
    <row r="12" spans="1:33" customFormat="1" ht="45.75" thickBot="1" x14ac:dyDescent="0.3">
      <c r="A12" s="98"/>
      <c r="B12" s="108" t="s">
        <v>190</v>
      </c>
      <c r="C12" s="105" t="e">
        <f>IF(C10&gt;C15,C13+C15,C15-C13)</f>
        <v>#VALUE!</v>
      </c>
      <c r="D12" s="514"/>
      <c r="E12" s="173"/>
      <c r="F12" s="1"/>
      <c r="G12" s="175" t="s">
        <v>191</v>
      </c>
      <c r="H12" s="117">
        <f>SUM(H10:H11)</f>
        <v>0</v>
      </c>
      <c r="I12" s="176">
        <f>SUM(I10:I11)</f>
        <v>0</v>
      </c>
      <c r="J12" s="21"/>
      <c r="K12" s="1"/>
      <c r="L12" s="1"/>
      <c r="M12" s="1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21"/>
      <c r="AD12" s="21"/>
      <c r="AE12" s="21"/>
      <c r="AF12" s="21"/>
      <c r="AG12" s="21"/>
    </row>
    <row r="13" spans="1:33" s="23" customFormat="1" ht="57.75" thickBot="1" x14ac:dyDescent="0.25">
      <c r="A13" s="98"/>
      <c r="B13" s="109" t="s">
        <v>192</v>
      </c>
      <c r="C13" s="89">
        <v>0</v>
      </c>
      <c r="D13" s="514"/>
      <c r="E13" s="177"/>
      <c r="F13" s="1"/>
      <c r="K13" s="1"/>
      <c r="L13" s="1"/>
      <c r="M13" s="1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</row>
    <row r="14" spans="1:33" s="23" customFormat="1" ht="15.75" thickBot="1" x14ac:dyDescent="0.25">
      <c r="A14" s="98"/>
      <c r="B14" s="98"/>
      <c r="C14" s="98"/>
      <c r="D14" s="98"/>
      <c r="E14" s="98"/>
      <c r="F14" s="1"/>
      <c r="G14" s="21"/>
      <c r="H14" s="21"/>
      <c r="I14" s="21"/>
      <c r="K14" s="1"/>
      <c r="L14" s="1"/>
      <c r="M14" s="1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</row>
    <row r="15" spans="1:33" customFormat="1" ht="75" x14ac:dyDescent="0.25">
      <c r="A15" s="98"/>
      <c r="B15" s="102" t="s">
        <v>193</v>
      </c>
      <c r="C15" s="83" t="s">
        <v>405</v>
      </c>
      <c r="D15" s="83"/>
      <c r="E15" s="171" t="s">
        <v>388</v>
      </c>
      <c r="F15" s="1"/>
      <c r="G15" s="21"/>
      <c r="H15" s="21"/>
      <c r="I15" s="21"/>
      <c r="J15" s="21"/>
      <c r="K15" s="1"/>
      <c r="L15" s="1"/>
      <c r="M15" s="1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21"/>
      <c r="AD15" s="21"/>
      <c r="AE15" s="21"/>
      <c r="AF15" s="21"/>
      <c r="AG15" s="21"/>
    </row>
    <row r="16" spans="1:33" customFormat="1" ht="15.75" thickBot="1" x14ac:dyDescent="0.3">
      <c r="A16" s="98"/>
      <c r="B16" s="178" t="s">
        <v>115</v>
      </c>
      <c r="C16" s="117" t="e">
        <f>C15-C18</f>
        <v>#VALUE!</v>
      </c>
      <c r="D16" s="334">
        <f>D18-D15</f>
        <v>0</v>
      </c>
      <c r="E16" s="179"/>
      <c r="F16" s="1"/>
      <c r="G16" s="21"/>
      <c r="H16" s="21"/>
      <c r="I16" s="21"/>
      <c r="J16" s="21"/>
      <c r="K16" s="1"/>
      <c r="L16" s="1"/>
      <c r="M16" s="1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21"/>
      <c r="AD16" s="21"/>
      <c r="AE16" s="21"/>
      <c r="AF16" s="21"/>
      <c r="AG16" s="21"/>
    </row>
    <row r="17" spans="1:33" customFormat="1" ht="15.75" thickBot="1" x14ac:dyDescent="0.3">
      <c r="A17" s="98"/>
      <c r="B17" s="98"/>
      <c r="C17" s="98"/>
      <c r="D17" s="98"/>
      <c r="E17" s="98"/>
      <c r="F17" s="1"/>
      <c r="G17" s="21"/>
      <c r="H17" s="21"/>
      <c r="I17" s="21"/>
      <c r="J17" s="21"/>
      <c r="K17" s="1"/>
      <c r="L17" s="1"/>
      <c r="M17" s="1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</row>
    <row r="18" spans="1:33" customFormat="1" ht="60" x14ac:dyDescent="0.25">
      <c r="A18" s="98"/>
      <c r="B18" s="180" t="s">
        <v>194</v>
      </c>
      <c r="C18" s="333">
        <f>SUM(C20:C23)</f>
        <v>0</v>
      </c>
      <c r="D18" s="333">
        <f>SUM(D20:D23)</f>
        <v>0</v>
      </c>
      <c r="E18" s="181"/>
      <c r="F18" s="1"/>
      <c r="G18" s="21"/>
      <c r="H18" s="21"/>
      <c r="I18" s="21"/>
      <c r="J18" s="21"/>
      <c r="K18" s="1"/>
      <c r="L18" s="1"/>
      <c r="M18" s="1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</row>
    <row r="19" spans="1:33" customFormat="1" ht="45" x14ac:dyDescent="0.25">
      <c r="A19" s="98"/>
      <c r="B19" s="108" t="s">
        <v>195</v>
      </c>
      <c r="C19" s="105">
        <f>C25</f>
        <v>0</v>
      </c>
      <c r="D19" s="105">
        <f>D25</f>
        <v>0</v>
      </c>
      <c r="E19" s="173"/>
      <c r="F19" s="1"/>
      <c r="G19" s="21"/>
      <c r="H19" s="21"/>
      <c r="I19" s="21"/>
      <c r="J19" s="21"/>
      <c r="K19" s="1"/>
      <c r="L19" s="1"/>
      <c r="M19" s="1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</row>
    <row r="20" spans="1:33" customFormat="1" ht="28.5" x14ac:dyDescent="0.25">
      <c r="A20" s="115"/>
      <c r="B20" s="174" t="s">
        <v>196</v>
      </c>
      <c r="C20" s="281" t="s">
        <v>405</v>
      </c>
      <c r="D20" s="281" t="s">
        <v>405</v>
      </c>
      <c r="E20" s="182"/>
      <c r="F20" s="1"/>
      <c r="G20" s="21"/>
      <c r="H20" s="21"/>
      <c r="I20" s="21"/>
      <c r="J20" s="21"/>
      <c r="K20" s="1"/>
      <c r="L20" s="1"/>
      <c r="M20" s="1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</row>
    <row r="21" spans="1:33" customFormat="1" ht="28.5" x14ac:dyDescent="0.25">
      <c r="A21" s="115"/>
      <c r="B21" s="174" t="s">
        <v>197</v>
      </c>
      <c r="C21" s="281" t="s">
        <v>405</v>
      </c>
      <c r="D21" s="281" t="s">
        <v>405</v>
      </c>
      <c r="E21" s="182"/>
      <c r="F21" s="1"/>
      <c r="G21" s="21"/>
      <c r="H21" s="21"/>
      <c r="I21" s="21"/>
      <c r="J21" s="21"/>
      <c r="K21" s="1"/>
      <c r="L21" s="1"/>
      <c r="M21" s="1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</row>
    <row r="22" spans="1:33" customFormat="1" ht="28.5" x14ac:dyDescent="0.25">
      <c r="A22" s="115"/>
      <c r="B22" s="174" t="s">
        <v>198</v>
      </c>
      <c r="C22" s="281" t="s">
        <v>405</v>
      </c>
      <c r="D22" s="281" t="s">
        <v>405</v>
      </c>
      <c r="E22" s="182"/>
      <c r="F22" s="1"/>
      <c r="G22" s="21"/>
      <c r="H22" s="21"/>
      <c r="I22" s="21"/>
      <c r="J22" s="21"/>
      <c r="K22" s="1"/>
      <c r="L22" s="1"/>
      <c r="M22" s="1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</row>
    <row r="23" spans="1:33" customFormat="1" ht="43.5" thickBot="1" x14ac:dyDescent="0.3">
      <c r="A23" s="115"/>
      <c r="B23" s="109" t="s">
        <v>199</v>
      </c>
      <c r="C23" s="282" t="s">
        <v>405</v>
      </c>
      <c r="D23" s="89" t="s">
        <v>405</v>
      </c>
      <c r="E23" s="177"/>
      <c r="F23" s="1"/>
      <c r="G23" s="21"/>
      <c r="H23" s="21"/>
      <c r="I23" s="21"/>
      <c r="J23" s="21"/>
      <c r="K23" s="1"/>
      <c r="L23" s="1"/>
      <c r="M23" s="1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</row>
    <row r="24" spans="1:33" customFormat="1" ht="15.75" thickBot="1" x14ac:dyDescent="0.3">
      <c r="A24" s="115"/>
      <c r="B24" s="115"/>
      <c r="C24" s="115"/>
      <c r="D24" s="115"/>
      <c r="E24" s="115"/>
      <c r="F24" s="1"/>
      <c r="G24" s="21"/>
      <c r="H24" s="21"/>
      <c r="I24" s="21"/>
      <c r="J24" s="21"/>
      <c r="K24" s="1"/>
      <c r="L24" s="1"/>
      <c r="M24" s="1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</row>
    <row r="25" spans="1:33" customFormat="1" ht="45" x14ac:dyDescent="0.25">
      <c r="A25" s="115"/>
      <c r="B25" s="119" t="s">
        <v>200</v>
      </c>
      <c r="C25" s="121">
        <f>SUM(C26:C27)</f>
        <v>0</v>
      </c>
      <c r="D25" s="121">
        <f>SUM(D26:D27)</f>
        <v>0</v>
      </c>
      <c r="E25" s="181"/>
      <c r="F25" s="1"/>
      <c r="G25" s="21"/>
      <c r="H25" s="21"/>
      <c r="I25" s="21"/>
      <c r="J25" s="21"/>
      <c r="K25" s="1"/>
      <c r="L25" s="1"/>
      <c r="M25" s="1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</row>
    <row r="26" spans="1:33" customFormat="1" ht="42.75" x14ac:dyDescent="0.25">
      <c r="A26" s="115"/>
      <c r="B26" s="124" t="s">
        <v>201</v>
      </c>
      <c r="C26" s="281" t="s">
        <v>405</v>
      </c>
      <c r="D26" s="281" t="s">
        <v>405</v>
      </c>
      <c r="E26" s="183"/>
      <c r="F26" s="1"/>
      <c r="G26" s="340"/>
      <c r="H26" s="21"/>
      <c r="I26" s="21"/>
      <c r="J26" s="21"/>
      <c r="K26" s="1"/>
      <c r="L26" s="1"/>
      <c r="M26" s="1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</row>
    <row r="27" spans="1:33" customFormat="1" ht="43.5" thickBot="1" x14ac:dyDescent="0.3">
      <c r="A27" s="115"/>
      <c r="B27" s="125" t="s">
        <v>202</v>
      </c>
      <c r="C27" s="282" t="s">
        <v>405</v>
      </c>
      <c r="D27" s="282" t="s">
        <v>405</v>
      </c>
      <c r="E27" s="177"/>
      <c r="F27" s="1"/>
      <c r="G27" s="340"/>
      <c r="H27" s="21"/>
      <c r="I27" s="21"/>
      <c r="J27" s="21"/>
      <c r="K27" s="1"/>
      <c r="L27" s="1"/>
      <c r="M27" s="1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</row>
    <row r="28" spans="1:33" customFormat="1" ht="15" x14ac:dyDescent="0.25">
      <c r="A28" s="115"/>
      <c r="B28" s="115"/>
      <c r="C28" s="115"/>
      <c r="D28" s="184"/>
      <c r="E28" s="1"/>
      <c r="F28" s="1"/>
      <c r="G28" s="21"/>
      <c r="H28" s="21"/>
      <c r="I28" s="21"/>
      <c r="J28" s="21"/>
      <c r="K28" s="1"/>
      <c r="L28" s="1"/>
      <c r="M28" s="1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</row>
    <row r="29" spans="1:33" customFormat="1" ht="15" x14ac:dyDescent="0.25">
      <c r="A29" s="98"/>
      <c r="B29" s="1"/>
      <c r="C29" s="1"/>
      <c r="D29" s="1"/>
      <c r="E29" s="1"/>
      <c r="F29" s="1"/>
      <c r="G29" s="21"/>
      <c r="H29" s="21"/>
      <c r="I29" s="21"/>
      <c r="J29" s="21"/>
      <c r="K29" s="1"/>
      <c r="L29" s="1"/>
      <c r="M29" s="1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</row>
    <row r="30" spans="1:33" customFormat="1" ht="15" x14ac:dyDescent="0.25">
      <c r="A30" s="1"/>
      <c r="B30" s="21"/>
      <c r="C30" s="21"/>
      <c r="D30" s="21"/>
      <c r="E30" s="21"/>
      <c r="F30" s="1"/>
      <c r="G30" s="1"/>
      <c r="H30" s="1"/>
      <c r="I30" s="1"/>
      <c r="J30" s="1"/>
      <c r="K30" s="1"/>
      <c r="L30" s="21"/>
      <c r="M30" s="21"/>
      <c r="N30" s="21"/>
      <c r="O30" s="21"/>
      <c r="P30" s="1"/>
      <c r="Q30" s="1"/>
      <c r="R30" s="1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</row>
    <row r="31" spans="1:33" customFormat="1" ht="15" x14ac:dyDescent="0.25">
      <c r="A31" s="1"/>
      <c r="B31" s="21"/>
      <c r="C31" s="21"/>
      <c r="D31" s="21"/>
      <c r="E31" s="21"/>
      <c r="F31" s="1"/>
      <c r="G31" s="1"/>
      <c r="H31" s="1"/>
      <c r="I31" s="1"/>
      <c r="J31" s="1"/>
      <c r="K31" s="1"/>
      <c r="L31" s="21"/>
      <c r="M31" s="21"/>
      <c r="N31" s="21"/>
      <c r="O31" s="21"/>
      <c r="P31" s="1"/>
      <c r="Q31" s="1"/>
      <c r="R31" s="1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</row>
    <row r="32" spans="1:33" customFormat="1" ht="15" x14ac:dyDescent="0.25">
      <c r="A32" s="1"/>
      <c r="B32" s="21"/>
      <c r="C32" s="21"/>
      <c r="D32" s="21"/>
      <c r="E32" s="21"/>
      <c r="F32" s="1"/>
      <c r="G32" s="128"/>
      <c r="H32" s="1"/>
      <c r="I32" s="128"/>
      <c r="J32" s="1"/>
      <c r="K32" s="1"/>
      <c r="L32" s="21"/>
      <c r="M32" s="21"/>
      <c r="N32" s="21"/>
      <c r="O32" s="21"/>
      <c r="P32" s="1"/>
      <c r="Q32" s="1"/>
      <c r="R32" s="1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</row>
    <row r="33" spans="1:33" customFormat="1" ht="15" x14ac:dyDescent="0.25">
      <c r="A33" s="1"/>
      <c r="B33" s="21"/>
      <c r="C33" s="21"/>
      <c r="D33" s="21"/>
      <c r="E33" s="21"/>
      <c r="F33" s="1"/>
      <c r="G33" s="1"/>
      <c r="H33" s="1"/>
      <c r="I33" s="1"/>
      <c r="J33" s="1"/>
      <c r="K33" s="1"/>
      <c r="L33" s="21"/>
      <c r="M33" s="21"/>
      <c r="N33" s="21"/>
      <c r="O33" s="21"/>
      <c r="P33" s="1"/>
      <c r="Q33" s="1"/>
      <c r="R33" s="1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</row>
    <row r="34" spans="1:33" customFormat="1" ht="15" x14ac:dyDescent="0.25">
      <c r="A34" s="1"/>
      <c r="B34" s="21"/>
      <c r="C34" s="21"/>
      <c r="D34" s="21"/>
      <c r="E34" s="21"/>
      <c r="F34" s="1"/>
      <c r="G34" s="1"/>
      <c r="H34" s="1"/>
      <c r="I34" s="1"/>
      <c r="J34" s="1"/>
      <c r="K34" s="1"/>
      <c r="L34" s="21"/>
      <c r="M34" s="21"/>
      <c r="N34" s="21"/>
      <c r="O34" s="21"/>
      <c r="P34" s="1"/>
      <c r="Q34" s="1"/>
      <c r="R34" s="1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</row>
    <row r="35" spans="1:33" customFormat="1" ht="15" x14ac:dyDescent="0.25">
      <c r="A35" s="1"/>
      <c r="B35" s="21"/>
      <c r="C35" s="21"/>
      <c r="D35" s="21"/>
      <c r="E35" s="21"/>
      <c r="F35" s="1"/>
      <c r="G35" s="128"/>
      <c r="H35" s="1"/>
      <c r="I35" s="128"/>
      <c r="J35" s="1"/>
      <c r="K35" s="1"/>
      <c r="L35" s="21"/>
      <c r="M35" s="21"/>
      <c r="N35" s="21"/>
      <c r="O35" s="21"/>
      <c r="P35" s="1"/>
      <c r="Q35" s="1"/>
      <c r="R35" s="1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</row>
    <row r="36" spans="1:33" customFormat="1" ht="15" x14ac:dyDescent="0.25">
      <c r="A36" s="1"/>
      <c r="B36" s="21"/>
      <c r="C36" s="21"/>
      <c r="D36" s="21"/>
      <c r="E36" s="21"/>
      <c r="F36" s="1"/>
      <c r="G36" s="1"/>
      <c r="H36" s="1"/>
      <c r="I36" s="1"/>
      <c r="J36" s="1"/>
      <c r="K36" s="1"/>
      <c r="L36" s="21"/>
      <c r="M36" s="21"/>
      <c r="N36" s="21"/>
      <c r="O36" s="21"/>
      <c r="P36" s="1"/>
      <c r="Q36" s="1"/>
      <c r="R36" s="1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</row>
    <row r="37" spans="1:33" customFormat="1" ht="15" x14ac:dyDescent="0.25">
      <c r="A37" s="128"/>
      <c r="B37" s="1"/>
      <c r="C37" s="128"/>
      <c r="D37" s="1"/>
      <c r="E37" s="128"/>
      <c r="F37" s="1"/>
      <c r="G37" s="1"/>
      <c r="H37" s="1"/>
      <c r="I37" s="1"/>
      <c r="J37" s="1"/>
      <c r="K37" s="1"/>
      <c r="L37" s="21"/>
      <c r="M37" s="21"/>
      <c r="N37" s="21"/>
      <c r="O37" s="21"/>
      <c r="P37" s="1"/>
      <c r="Q37" s="1"/>
      <c r="R37" s="1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</row>
    <row r="38" spans="1:33" customFormat="1" ht="15" x14ac:dyDescent="0.25">
      <c r="A38" s="1"/>
      <c r="B38" s="1"/>
      <c r="C38" s="1"/>
      <c r="D38" s="1"/>
      <c r="E38" s="1"/>
      <c r="F38" s="1"/>
      <c r="G38" s="128"/>
      <c r="H38" s="1"/>
      <c r="I38" s="128"/>
      <c r="J38" s="1"/>
      <c r="K38" s="1"/>
      <c r="L38" s="1"/>
      <c r="M38" s="1"/>
      <c r="N38" s="1"/>
      <c r="O38" s="1"/>
      <c r="P38" s="1"/>
      <c r="Q38" s="1"/>
      <c r="R38" s="1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</row>
    <row r="39" spans="1:33" customFormat="1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</row>
    <row r="40" spans="1:33" customFormat="1" ht="15" x14ac:dyDescent="0.25">
      <c r="A40" s="128"/>
      <c r="B40" s="1"/>
      <c r="C40" s="128"/>
      <c r="D40" s="1"/>
      <c r="E40" s="1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</row>
    <row r="41" spans="1:33" customFormat="1" ht="15" x14ac:dyDescent="0.25">
      <c r="A41" s="1"/>
      <c r="B41" s="1"/>
      <c r="C41" s="1"/>
      <c r="D41" s="1"/>
      <c r="E41" s="1"/>
      <c r="F41" s="1"/>
      <c r="G41" s="128"/>
      <c r="H41" s="1"/>
      <c r="I41" s="128"/>
      <c r="J41" s="1"/>
      <c r="K41" s="1"/>
      <c r="L41" s="1"/>
      <c r="M41" s="1"/>
      <c r="N41" s="1"/>
      <c r="O41" s="1"/>
      <c r="P41" s="1"/>
      <c r="Q41" s="1"/>
      <c r="R41" s="1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</row>
    <row r="42" spans="1:33" customFormat="1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</row>
    <row r="43" spans="1:33" customFormat="1" ht="15" x14ac:dyDescent="0.25">
      <c r="A43" s="128"/>
      <c r="B43" s="1"/>
      <c r="C43" s="128"/>
      <c r="D43" s="1"/>
      <c r="E43" s="128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</row>
    <row r="44" spans="1:33" customFormat="1" ht="15" x14ac:dyDescent="0.25">
      <c r="A44" s="1"/>
      <c r="B44" s="1"/>
      <c r="C44" s="1"/>
      <c r="D44" s="1"/>
      <c r="E44" s="1"/>
      <c r="F44" s="1"/>
      <c r="G44" s="128"/>
      <c r="H44" s="1"/>
      <c r="I44" s="128"/>
      <c r="J44" s="1"/>
      <c r="K44" s="1"/>
      <c r="L44" s="1"/>
      <c r="M44" s="1"/>
      <c r="N44" s="1"/>
      <c r="O44" s="1"/>
      <c r="P44" s="1"/>
      <c r="Q44" s="1"/>
      <c r="R44" s="1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</row>
    <row r="45" spans="1:33" customFormat="1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</row>
    <row r="46" spans="1:33" customFormat="1" ht="15" x14ac:dyDescent="0.25">
      <c r="A46" s="128"/>
      <c r="B46" s="1"/>
      <c r="C46" s="128"/>
      <c r="D46" s="1"/>
      <c r="E46" s="128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</row>
    <row r="47" spans="1:33" customFormat="1" ht="15" x14ac:dyDescent="0.25">
      <c r="A47" s="1"/>
      <c r="B47" s="1"/>
      <c r="C47" s="1"/>
      <c r="D47" s="1"/>
      <c r="E47" s="1"/>
      <c r="F47" s="1"/>
      <c r="G47" s="128"/>
      <c r="H47" s="1"/>
      <c r="I47" s="128"/>
      <c r="J47" s="1"/>
      <c r="K47" s="1"/>
      <c r="L47" s="1"/>
      <c r="M47" s="1"/>
      <c r="N47" s="1"/>
      <c r="O47" s="1"/>
      <c r="P47" s="1"/>
      <c r="Q47" s="1"/>
      <c r="R47" s="1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</row>
    <row r="48" spans="1:33" customFormat="1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</row>
    <row r="49" spans="1:33" customFormat="1" ht="15" x14ac:dyDescent="0.25">
      <c r="A49" s="128"/>
      <c r="B49" s="1"/>
      <c r="C49" s="128"/>
      <c r="D49" s="1"/>
      <c r="E49" s="128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</row>
    <row r="50" spans="1:33" customFormat="1" ht="15" x14ac:dyDescent="0.25">
      <c r="A50" s="1"/>
      <c r="B50" s="1"/>
      <c r="C50" s="1"/>
      <c r="D50" s="1"/>
      <c r="E50" s="1"/>
      <c r="F50" s="1"/>
      <c r="G50" s="128"/>
      <c r="H50" s="1"/>
      <c r="I50" s="128"/>
      <c r="J50" s="1"/>
      <c r="K50" s="1"/>
      <c r="L50" s="1"/>
      <c r="M50" s="1"/>
      <c r="N50" s="1"/>
      <c r="O50" s="1"/>
      <c r="P50" s="1"/>
      <c r="Q50" s="1"/>
      <c r="R50" s="1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</row>
    <row r="51" spans="1:33" customFormat="1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</row>
    <row r="52" spans="1:33" customFormat="1" ht="15" x14ac:dyDescent="0.25">
      <c r="A52" s="128"/>
      <c r="B52" s="1"/>
      <c r="C52" s="128"/>
      <c r="D52" s="1"/>
      <c r="E52" s="128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</row>
    <row r="53" spans="1:33" customFormat="1" ht="15" x14ac:dyDescent="0.25">
      <c r="A53" s="1"/>
      <c r="B53" s="1"/>
      <c r="C53" s="1"/>
      <c r="D53" s="1"/>
      <c r="E53" s="1"/>
      <c r="F53" s="1"/>
      <c r="G53" s="128"/>
      <c r="H53" s="1"/>
      <c r="I53" s="128"/>
      <c r="J53" s="1"/>
      <c r="K53" s="1"/>
      <c r="L53" s="1"/>
      <c r="M53" s="1"/>
      <c r="N53" s="1"/>
      <c r="O53" s="1"/>
      <c r="P53" s="1"/>
      <c r="Q53" s="1"/>
      <c r="R53" s="1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</row>
    <row r="54" spans="1:33" customFormat="1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</row>
    <row r="55" spans="1:33" customFormat="1" ht="15" x14ac:dyDescent="0.25">
      <c r="A55" s="128"/>
      <c r="B55" s="1"/>
      <c r="C55" s="128"/>
      <c r="D55" s="1"/>
      <c r="E55" s="12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</row>
    <row r="56" spans="1:33" customFormat="1" ht="15" x14ac:dyDescent="0.25">
      <c r="A56" s="1"/>
      <c r="B56" s="1"/>
      <c r="C56" s="1"/>
      <c r="D56" s="1"/>
      <c r="E56" s="1"/>
      <c r="F56" s="1"/>
      <c r="G56" s="128"/>
      <c r="H56" s="1"/>
      <c r="I56" s="128"/>
      <c r="J56" s="1"/>
      <c r="K56" s="1"/>
      <c r="L56" s="1"/>
      <c r="M56" s="1"/>
      <c r="N56" s="1"/>
      <c r="O56" s="1"/>
      <c r="P56" s="1"/>
      <c r="Q56" s="1"/>
      <c r="R56" s="1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</row>
    <row r="57" spans="1:33" customFormat="1" ht="15" x14ac:dyDescent="0.25">
      <c r="A57" s="1"/>
      <c r="B57" s="1"/>
      <c r="C57" s="1"/>
      <c r="D57" s="1"/>
      <c r="E57" s="1"/>
      <c r="F57" s="1"/>
      <c r="G57" s="129"/>
      <c r="H57" s="129"/>
      <c r="I57" s="129"/>
      <c r="J57" s="1"/>
      <c r="K57" s="1"/>
      <c r="L57" s="1"/>
      <c r="M57" s="1"/>
      <c r="N57" s="1"/>
      <c r="O57" s="1"/>
      <c r="P57" s="1"/>
      <c r="Q57" s="1"/>
      <c r="R57" s="1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</row>
    <row r="58" spans="1:33" customFormat="1" ht="15" x14ac:dyDescent="0.25">
      <c r="A58" s="128"/>
      <c r="B58" s="1"/>
      <c r="C58" s="128"/>
      <c r="D58" s="1"/>
      <c r="E58" s="128"/>
      <c r="F58" s="1"/>
      <c r="G58" s="129"/>
      <c r="H58" s="129"/>
      <c r="I58" s="129"/>
      <c r="J58" s="1"/>
      <c r="K58" s="1"/>
      <c r="L58" s="1"/>
      <c r="M58" s="1"/>
      <c r="N58" s="1"/>
      <c r="O58" s="1"/>
      <c r="P58" s="1"/>
      <c r="Q58" s="1"/>
      <c r="R58" s="1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</row>
    <row r="59" spans="1:33" customFormat="1" ht="15" x14ac:dyDescent="0.25">
      <c r="A59" s="1"/>
      <c r="B59" s="1"/>
      <c r="C59" s="1"/>
      <c r="D59" s="1"/>
      <c r="E59" s="1"/>
      <c r="F59" s="1"/>
      <c r="G59" s="129"/>
      <c r="H59" s="129"/>
      <c r="I59" s="129"/>
      <c r="J59" s="1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</row>
    <row r="60" spans="1:33" customFormat="1" ht="15" x14ac:dyDescent="0.25">
      <c r="A60" s="1"/>
      <c r="B60" s="1"/>
      <c r="C60" s="1"/>
      <c r="D60" s="1"/>
      <c r="E60" s="1"/>
      <c r="F60" s="1"/>
      <c r="G60" s="129"/>
      <c r="H60" s="129"/>
      <c r="I60" s="129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</row>
    <row r="61" spans="1:33" customFormat="1" ht="15" x14ac:dyDescent="0.25">
      <c r="A61" s="93"/>
      <c r="B61" s="129"/>
      <c r="C61" s="129"/>
      <c r="D61" s="129"/>
      <c r="E61" s="129"/>
      <c r="F61" s="93"/>
      <c r="G61" s="129"/>
      <c r="H61" s="129"/>
      <c r="I61" s="129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</row>
    <row r="62" spans="1:33" customFormat="1" ht="15" x14ac:dyDescent="0.25">
      <c r="A62" s="93"/>
      <c r="B62" s="129"/>
      <c r="C62" s="129"/>
      <c r="D62" s="129"/>
      <c r="E62" s="129"/>
      <c r="F62" s="93"/>
      <c r="G62" s="129"/>
      <c r="H62" s="129"/>
      <c r="I62" s="129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</row>
    <row r="63" spans="1:33" customFormat="1" ht="15" x14ac:dyDescent="0.25">
      <c r="A63" s="93"/>
      <c r="B63" s="129"/>
      <c r="C63" s="129"/>
      <c r="D63" s="129"/>
      <c r="E63" s="129"/>
      <c r="F63" s="93"/>
      <c r="G63" s="129"/>
      <c r="H63" s="129"/>
      <c r="I63" s="129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</row>
    <row r="64" spans="1:33" customFormat="1" ht="15" x14ac:dyDescent="0.25">
      <c r="A64" s="93"/>
      <c r="B64" s="129"/>
      <c r="C64" s="129"/>
      <c r="D64" s="129"/>
      <c r="E64" s="129"/>
      <c r="F64" s="93"/>
      <c r="G64" s="129"/>
      <c r="H64" s="129"/>
      <c r="I64" s="129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</row>
    <row r="65" spans="1:33" customFormat="1" ht="15" x14ac:dyDescent="0.25">
      <c r="A65" s="93"/>
      <c r="B65" s="129"/>
      <c r="C65" s="129"/>
      <c r="D65" s="129"/>
      <c r="E65" s="129"/>
      <c r="F65" s="93"/>
      <c r="G65" s="129"/>
      <c r="H65" s="129"/>
      <c r="I65" s="129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</row>
    <row r="66" spans="1:33" customFormat="1" ht="15" x14ac:dyDescent="0.25">
      <c r="A66" s="93"/>
      <c r="B66" s="129"/>
      <c r="C66" s="129"/>
      <c r="D66" s="129"/>
      <c r="E66" s="129"/>
      <c r="F66" s="93"/>
      <c r="G66" s="129"/>
      <c r="H66" s="129"/>
      <c r="I66" s="129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</row>
    <row r="67" spans="1:33" customFormat="1" ht="15" x14ac:dyDescent="0.25">
      <c r="A67" s="93"/>
      <c r="B67" s="129"/>
      <c r="C67" s="129"/>
      <c r="D67" s="129"/>
      <c r="E67" s="129"/>
      <c r="F67" s="93"/>
      <c r="G67" s="129"/>
      <c r="H67" s="129"/>
      <c r="I67" s="129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</row>
    <row r="68" spans="1:33" customFormat="1" ht="15" x14ac:dyDescent="0.25">
      <c r="A68" s="93"/>
      <c r="B68" s="129"/>
      <c r="C68" s="129"/>
      <c r="D68" s="129"/>
      <c r="E68" s="129"/>
      <c r="F68" s="93"/>
      <c r="G68" s="129"/>
      <c r="H68" s="129"/>
      <c r="I68" s="129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</row>
    <row r="69" spans="1:33" customFormat="1" ht="15" x14ac:dyDescent="0.25">
      <c r="A69" s="93"/>
      <c r="B69" s="129"/>
      <c r="C69" s="129"/>
      <c r="D69" s="129"/>
      <c r="E69" s="129"/>
      <c r="F69" s="93"/>
      <c r="G69" s="129"/>
      <c r="H69" s="129"/>
      <c r="I69" s="129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</row>
    <row r="70" spans="1:33" customFormat="1" ht="15" x14ac:dyDescent="0.25">
      <c r="A70" s="93"/>
      <c r="B70" s="129"/>
      <c r="C70" s="129"/>
      <c r="D70" s="129"/>
      <c r="E70" s="129"/>
      <c r="F70" s="93"/>
      <c r="G70" s="129"/>
      <c r="H70" s="129"/>
      <c r="I70" s="129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</row>
    <row r="71" spans="1:33" customFormat="1" ht="15" x14ac:dyDescent="0.25">
      <c r="A71" s="93"/>
      <c r="B71" s="129"/>
      <c r="C71" s="129"/>
      <c r="D71" s="129"/>
      <c r="E71" s="129"/>
      <c r="F71" s="93"/>
      <c r="G71" s="129"/>
      <c r="H71" s="129"/>
      <c r="I71" s="129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</row>
    <row r="72" spans="1:33" customFormat="1" ht="15" x14ac:dyDescent="0.25">
      <c r="A72" s="93"/>
      <c r="B72" s="129"/>
      <c r="C72" s="129"/>
      <c r="D72" s="129"/>
      <c r="E72" s="129"/>
      <c r="F72" s="93"/>
      <c r="G72" s="129"/>
      <c r="H72" s="129"/>
      <c r="I72" s="129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</row>
    <row r="73" spans="1:33" customFormat="1" ht="15" x14ac:dyDescent="0.25">
      <c r="A73" s="93"/>
      <c r="B73" s="129"/>
      <c r="C73" s="129"/>
      <c r="D73" s="129"/>
      <c r="E73" s="129"/>
      <c r="F73" s="93"/>
      <c r="G73" s="129"/>
      <c r="H73" s="129"/>
      <c r="I73" s="129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</row>
    <row r="74" spans="1:33" customFormat="1" ht="15" x14ac:dyDescent="0.25">
      <c r="A74" s="93"/>
      <c r="B74" s="129"/>
      <c r="C74" s="129"/>
      <c r="D74" s="129"/>
      <c r="E74" s="129"/>
      <c r="F74" s="93"/>
      <c r="G74" s="129"/>
      <c r="H74" s="129"/>
      <c r="I74" s="129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</row>
    <row r="75" spans="1:33" customFormat="1" ht="15" x14ac:dyDescent="0.25">
      <c r="A75" s="93"/>
      <c r="B75" s="129"/>
      <c r="C75" s="129"/>
      <c r="D75" s="129"/>
      <c r="E75" s="129"/>
      <c r="F75" s="93"/>
      <c r="G75" s="129"/>
      <c r="H75" s="129"/>
      <c r="I75" s="129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</row>
    <row r="76" spans="1:33" customFormat="1" ht="15" x14ac:dyDescent="0.25">
      <c r="A76" s="93"/>
      <c r="B76" s="129"/>
      <c r="C76" s="129"/>
      <c r="D76" s="129"/>
      <c r="E76" s="129"/>
      <c r="F76" s="93"/>
      <c r="G76" s="129"/>
      <c r="H76" s="129"/>
      <c r="I76" s="129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</row>
    <row r="77" spans="1:33" customFormat="1" ht="15" x14ac:dyDescent="0.25">
      <c r="A77" s="93"/>
      <c r="B77" s="129"/>
      <c r="C77" s="129"/>
      <c r="D77" s="129"/>
      <c r="E77" s="129"/>
      <c r="F77" s="93"/>
      <c r="G77" s="129"/>
      <c r="H77" s="129"/>
      <c r="I77" s="129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</row>
    <row r="78" spans="1:33" customFormat="1" ht="15" x14ac:dyDescent="0.25">
      <c r="A78" s="93"/>
      <c r="B78" s="129"/>
      <c r="C78" s="129"/>
      <c r="D78" s="129"/>
      <c r="E78" s="129"/>
      <c r="F78" s="93"/>
      <c r="G78" s="129"/>
      <c r="H78" s="129"/>
      <c r="I78" s="129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</row>
    <row r="79" spans="1:33" customFormat="1" ht="15" x14ac:dyDescent="0.25">
      <c r="A79" s="93"/>
      <c r="B79" s="129"/>
      <c r="C79" s="129"/>
      <c r="D79" s="129"/>
      <c r="E79" s="129"/>
      <c r="F79" s="93"/>
      <c r="G79" s="129"/>
      <c r="H79" s="129"/>
      <c r="I79" s="129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</row>
    <row r="80" spans="1:33" customFormat="1" ht="15" x14ac:dyDescent="0.25">
      <c r="A80" s="93"/>
      <c r="B80" s="129"/>
      <c r="C80" s="129"/>
      <c r="D80" s="129"/>
      <c r="E80" s="129"/>
      <c r="F80" s="93"/>
      <c r="G80" s="129"/>
      <c r="H80" s="129"/>
      <c r="I80" s="129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</row>
    <row r="81" spans="1:33" customFormat="1" ht="15" x14ac:dyDescent="0.25">
      <c r="A81" s="93"/>
      <c r="B81" s="129"/>
      <c r="C81" s="129"/>
      <c r="D81" s="129"/>
      <c r="E81" s="129"/>
      <c r="F81" s="93"/>
      <c r="G81" s="129"/>
      <c r="H81" s="129"/>
      <c r="I81" s="129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</row>
    <row r="82" spans="1:33" customFormat="1" ht="15" x14ac:dyDescent="0.25">
      <c r="A82" s="93"/>
      <c r="B82" s="129"/>
      <c r="C82" s="129"/>
      <c r="D82" s="129"/>
      <c r="E82" s="129"/>
      <c r="F82" s="93"/>
      <c r="G82" s="129"/>
      <c r="H82" s="129"/>
      <c r="I82" s="129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21"/>
      <c r="AB82" s="21"/>
      <c r="AC82" s="21"/>
      <c r="AD82" s="21"/>
      <c r="AE82" s="21"/>
      <c r="AF82" s="21"/>
      <c r="AG82" s="21"/>
    </row>
    <row r="83" spans="1:33" customFormat="1" ht="15" x14ac:dyDescent="0.25">
      <c r="A83" s="93"/>
      <c r="B83" s="129"/>
      <c r="C83" s="129"/>
      <c r="D83" s="129"/>
      <c r="E83" s="129"/>
      <c r="F83" s="93"/>
      <c r="G83" s="129"/>
      <c r="H83" s="129"/>
      <c r="I83" s="129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21"/>
      <c r="AB83" s="21"/>
      <c r="AC83" s="21"/>
      <c r="AD83" s="21"/>
      <c r="AE83" s="21"/>
      <c r="AF83" s="21"/>
      <c r="AG83" s="21"/>
    </row>
    <row r="84" spans="1:33" customFormat="1" ht="15" x14ac:dyDescent="0.25">
      <c r="A84" s="93"/>
      <c r="B84" s="129"/>
      <c r="C84" s="129"/>
      <c r="D84" s="129"/>
      <c r="E84" s="129"/>
      <c r="F84" s="93"/>
      <c r="G84" s="129"/>
      <c r="H84" s="129"/>
      <c r="I84" s="129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21"/>
      <c r="AB84" s="21"/>
      <c r="AC84" s="21"/>
      <c r="AD84" s="21"/>
      <c r="AE84" s="21"/>
      <c r="AF84" s="21"/>
      <c r="AG84" s="21"/>
    </row>
    <row r="85" spans="1:33" customFormat="1" ht="15" x14ac:dyDescent="0.25">
      <c r="A85" s="93"/>
      <c r="B85" s="129"/>
      <c r="C85" s="129"/>
      <c r="D85" s="129"/>
      <c r="E85" s="129"/>
      <c r="F85" s="93"/>
      <c r="G85" s="129"/>
      <c r="H85" s="129"/>
      <c r="I85" s="129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21"/>
      <c r="AB85" s="21"/>
      <c r="AC85" s="21"/>
      <c r="AD85" s="21"/>
      <c r="AE85" s="21"/>
      <c r="AF85" s="21"/>
      <c r="AG85" s="21"/>
    </row>
    <row r="86" spans="1:33" customFormat="1" ht="15" x14ac:dyDescent="0.25">
      <c r="A86" s="93"/>
      <c r="B86" s="129"/>
      <c r="C86" s="129"/>
      <c r="D86" s="129"/>
      <c r="E86" s="129"/>
      <c r="F86" s="93"/>
      <c r="G86" s="129"/>
      <c r="H86" s="129"/>
      <c r="I86" s="129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21"/>
      <c r="AB86" s="21"/>
      <c r="AC86" s="21"/>
      <c r="AD86" s="21"/>
      <c r="AE86" s="21"/>
      <c r="AF86" s="21"/>
      <c r="AG86" s="21"/>
    </row>
    <row r="87" spans="1:33" customFormat="1" ht="15" x14ac:dyDescent="0.25">
      <c r="A87" s="93"/>
      <c r="B87" s="129"/>
      <c r="C87" s="129"/>
      <c r="D87" s="129"/>
      <c r="E87" s="129"/>
      <c r="F87" s="93"/>
      <c r="G87" s="129"/>
      <c r="H87" s="129"/>
      <c r="I87" s="129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21"/>
      <c r="AB87" s="21"/>
      <c r="AC87" s="21"/>
      <c r="AD87" s="21"/>
      <c r="AE87" s="21"/>
      <c r="AF87" s="21"/>
      <c r="AG87" s="21"/>
    </row>
    <row r="88" spans="1:33" customFormat="1" ht="15" x14ac:dyDescent="0.25">
      <c r="A88" s="93"/>
      <c r="B88" s="129"/>
      <c r="C88" s="129"/>
      <c r="D88" s="129"/>
      <c r="E88" s="129"/>
      <c r="F88" s="93"/>
      <c r="G88" s="129"/>
      <c r="H88" s="129"/>
      <c r="I88" s="129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21"/>
      <c r="AB88" s="21"/>
      <c r="AC88" s="21"/>
      <c r="AD88" s="21"/>
      <c r="AE88" s="21"/>
      <c r="AF88" s="21"/>
      <c r="AG88" s="21"/>
    </row>
    <row r="89" spans="1:33" customFormat="1" ht="15" x14ac:dyDescent="0.25">
      <c r="A89" s="93"/>
      <c r="B89" s="129"/>
      <c r="C89" s="129"/>
      <c r="D89" s="129"/>
      <c r="E89" s="129"/>
      <c r="F89" s="93"/>
      <c r="G89" s="129"/>
      <c r="H89" s="129"/>
      <c r="I89" s="129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</row>
    <row r="90" spans="1:33" customFormat="1" ht="15" x14ac:dyDescent="0.25">
      <c r="A90" s="93"/>
      <c r="B90" s="129"/>
      <c r="C90" s="129"/>
      <c r="D90" s="129"/>
      <c r="E90" s="129"/>
      <c r="F90" s="93"/>
      <c r="G90" s="129"/>
      <c r="H90" s="129"/>
      <c r="I90" s="129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</row>
    <row r="91" spans="1:33" customFormat="1" ht="15" x14ac:dyDescent="0.25">
      <c r="A91" s="93"/>
      <c r="B91" s="129"/>
      <c r="C91" s="129"/>
      <c r="D91" s="129"/>
      <c r="E91" s="129"/>
      <c r="F91" s="93"/>
      <c r="G91" s="129"/>
      <c r="H91" s="129"/>
      <c r="I91" s="129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</row>
    <row r="92" spans="1:33" customFormat="1" ht="15" x14ac:dyDescent="0.25">
      <c r="A92" s="93"/>
      <c r="B92" s="129"/>
      <c r="C92" s="129"/>
      <c r="D92" s="129"/>
      <c r="E92" s="129"/>
      <c r="F92" s="93"/>
      <c r="G92" s="129"/>
      <c r="H92" s="129"/>
      <c r="I92" s="129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</row>
    <row r="93" spans="1:33" customFormat="1" ht="15" x14ac:dyDescent="0.25">
      <c r="A93" s="93"/>
      <c r="B93" s="129"/>
      <c r="C93" s="129"/>
      <c r="D93" s="129"/>
      <c r="E93" s="129"/>
      <c r="F93" s="93"/>
      <c r="G93" s="129"/>
      <c r="H93" s="129"/>
      <c r="I93" s="129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</row>
    <row r="94" spans="1:33" customFormat="1" ht="15" x14ac:dyDescent="0.25">
      <c r="A94" s="93"/>
      <c r="B94" s="129"/>
      <c r="C94" s="129"/>
      <c r="D94" s="129"/>
      <c r="E94" s="129"/>
      <c r="F94" s="93"/>
      <c r="G94" s="129"/>
      <c r="H94" s="129"/>
      <c r="I94" s="129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</row>
    <row r="95" spans="1:33" customFormat="1" ht="15" x14ac:dyDescent="0.25">
      <c r="A95" s="93"/>
      <c r="B95" s="129"/>
      <c r="C95" s="129"/>
      <c r="D95" s="129"/>
      <c r="E95" s="129"/>
      <c r="F95" s="93"/>
      <c r="G95" s="129"/>
      <c r="H95" s="129"/>
      <c r="I95" s="129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</row>
    <row r="96" spans="1:33" customFormat="1" ht="15" x14ac:dyDescent="0.25">
      <c r="A96" s="93"/>
      <c r="B96" s="129"/>
      <c r="C96" s="129"/>
      <c r="D96" s="129"/>
      <c r="E96" s="129"/>
      <c r="F96" s="93"/>
      <c r="G96" s="129"/>
      <c r="H96" s="129"/>
      <c r="I96" s="129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</row>
    <row r="97" spans="1:26" customFormat="1" ht="15" x14ac:dyDescent="0.25">
      <c r="A97" s="93"/>
      <c r="B97" s="129"/>
      <c r="C97" s="129"/>
      <c r="D97" s="129"/>
      <c r="E97" s="129"/>
      <c r="F97" s="93"/>
      <c r="G97" s="129"/>
      <c r="H97" s="129"/>
      <c r="I97" s="129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</row>
    <row r="98" spans="1:26" customFormat="1" ht="15" x14ac:dyDescent="0.25">
      <c r="A98" s="93"/>
      <c r="B98" s="129"/>
      <c r="C98" s="129"/>
      <c r="D98" s="129"/>
      <c r="E98" s="129"/>
      <c r="F98" s="93"/>
      <c r="G98" s="129"/>
      <c r="H98" s="129"/>
      <c r="I98" s="129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</row>
    <row r="99" spans="1:26" customFormat="1" ht="15" x14ac:dyDescent="0.25">
      <c r="A99" s="93"/>
      <c r="B99" s="129"/>
      <c r="C99" s="129"/>
      <c r="D99" s="129"/>
      <c r="E99" s="129"/>
      <c r="F99" s="93"/>
      <c r="G99" s="129"/>
      <c r="H99" s="129"/>
      <c r="I99" s="129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</row>
    <row r="100" spans="1:26" customFormat="1" ht="15" x14ac:dyDescent="0.25">
      <c r="A100" s="93"/>
      <c r="B100" s="129"/>
      <c r="C100" s="129"/>
      <c r="D100" s="129"/>
      <c r="E100" s="129"/>
      <c r="F100" s="93"/>
      <c r="G100" s="22"/>
      <c r="H100" s="22"/>
      <c r="I100" s="22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</row>
    <row r="101" spans="1:26" customFormat="1" ht="15" x14ac:dyDescent="0.25">
      <c r="A101" s="93"/>
      <c r="B101" s="129"/>
      <c r="C101" s="129"/>
      <c r="D101" s="129"/>
      <c r="E101" s="129"/>
      <c r="F101" s="93"/>
      <c r="G101" s="22"/>
      <c r="H101" s="22"/>
      <c r="I101" s="22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</row>
    <row r="102" spans="1:26" customFormat="1" ht="15" x14ac:dyDescent="0.25">
      <c r="A102" s="93"/>
      <c r="B102" s="129"/>
      <c r="C102" s="129"/>
      <c r="D102" s="129"/>
      <c r="E102" s="129"/>
      <c r="F102" s="93"/>
      <c r="G102" s="22"/>
      <c r="H102" s="22"/>
      <c r="I102" s="22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</row>
    <row r="103" spans="1:26" customFormat="1" ht="15" x14ac:dyDescent="0.25">
      <c r="A103" s="93"/>
      <c r="B103" s="129"/>
      <c r="C103" s="129"/>
      <c r="D103" s="129"/>
      <c r="E103" s="129"/>
      <c r="F103" s="93"/>
      <c r="G103" s="22"/>
      <c r="H103" s="22"/>
      <c r="I103" s="22"/>
      <c r="J103" s="21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</row>
    <row r="104" spans="1:26" customFormat="1" ht="15" x14ac:dyDescent="0.25">
      <c r="A104" s="93"/>
      <c r="B104" s="129"/>
      <c r="C104" s="129"/>
      <c r="D104" s="129"/>
      <c r="E104" s="129"/>
      <c r="F104" s="93"/>
      <c r="G104" s="22"/>
      <c r="H104" s="22"/>
      <c r="I104" s="22"/>
      <c r="J104" s="21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</row>
    <row r="105" spans="1:26" customFormat="1" ht="15" x14ac:dyDescent="0.25">
      <c r="A105" s="93"/>
      <c r="B105" s="129"/>
      <c r="C105" s="129"/>
      <c r="D105" s="129"/>
      <c r="E105" s="129"/>
      <c r="F105" s="93"/>
      <c r="G105" s="22"/>
      <c r="H105" s="22"/>
      <c r="I105" s="22"/>
      <c r="J105" s="21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</row>
    <row r="106" spans="1:26" customFormat="1" ht="15" x14ac:dyDescent="0.25">
      <c r="A106" s="93"/>
      <c r="B106" s="129"/>
      <c r="C106" s="129"/>
      <c r="D106" s="129"/>
      <c r="E106" s="129"/>
      <c r="F106" s="93"/>
      <c r="G106" s="22"/>
      <c r="H106" s="22"/>
      <c r="I106" s="22"/>
      <c r="J106" s="21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</row>
    <row r="107" spans="1:26" customFormat="1" ht="15" x14ac:dyDescent="0.25">
      <c r="A107" s="93"/>
      <c r="B107" s="129"/>
      <c r="C107" s="129"/>
      <c r="D107" s="129"/>
      <c r="E107" s="129"/>
      <c r="F107" s="93"/>
      <c r="G107" s="22"/>
      <c r="H107" s="22"/>
      <c r="I107" s="22"/>
      <c r="J107" s="21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</row>
    <row r="108" spans="1:26" customFormat="1" ht="15" x14ac:dyDescent="0.25">
      <c r="A108" s="93"/>
      <c r="B108" s="22"/>
      <c r="C108" s="22"/>
      <c r="D108" s="22"/>
      <c r="E108" s="22"/>
      <c r="F108" s="93"/>
      <c r="G108" s="22"/>
      <c r="H108" s="22"/>
      <c r="I108" s="22"/>
      <c r="J108" s="21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</row>
    <row r="109" spans="1:26" customFormat="1" ht="15" x14ac:dyDescent="0.25">
      <c r="A109" s="93"/>
      <c r="B109" s="22"/>
      <c r="C109" s="22"/>
      <c r="D109" s="22"/>
      <c r="E109" s="22"/>
      <c r="F109" s="93"/>
      <c r="G109" s="22"/>
      <c r="H109" s="22"/>
      <c r="I109" s="22"/>
      <c r="J109" s="21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</row>
    <row r="110" spans="1:26" customFormat="1" ht="15" x14ac:dyDescent="0.25">
      <c r="A110" s="93"/>
      <c r="B110" s="22"/>
      <c r="C110" s="22"/>
      <c r="D110" s="22"/>
      <c r="E110" s="22"/>
      <c r="F110" s="93"/>
      <c r="G110" s="22"/>
      <c r="H110" s="22"/>
      <c r="I110" s="22"/>
      <c r="J110" s="21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</row>
  </sheetData>
  <mergeCells count="6">
    <mergeCell ref="G8:I8"/>
    <mergeCell ref="D10:D13"/>
    <mergeCell ref="B3:D3"/>
    <mergeCell ref="C4:D4"/>
    <mergeCell ref="C5:D5"/>
    <mergeCell ref="B8:E8"/>
  </mergeCells>
  <conditionalFormatting sqref="C11 C16:D16">
    <cfRule type="cellIs" dxfId="0" priority="1" stopIfTrue="1" operator="notEqual">
      <formula>0</formula>
    </cfRule>
  </conditionalFormatting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"/>
  <sheetViews>
    <sheetView zoomScale="70" zoomScaleNormal="70" workbookViewId="0">
      <selection activeCell="C5" sqref="C5:D5"/>
    </sheetView>
  </sheetViews>
  <sheetFormatPr defaultColWidth="9.28515625" defaultRowHeight="14.25" x14ac:dyDescent="0.2"/>
  <cols>
    <col min="1" max="1" width="8.85546875" style="22" customWidth="1"/>
    <col min="2" max="8" width="21.140625" style="22" customWidth="1"/>
    <col min="9" max="9" width="9.28515625" style="22" customWidth="1"/>
    <col min="10" max="16384" width="9.28515625" style="22"/>
  </cols>
  <sheetData>
    <row r="1" spans="1:27" s="21" customFormat="1" ht="15" customHeight="1" x14ac:dyDescent="0.2">
      <c r="B1" s="24" t="s">
        <v>49</v>
      </c>
    </row>
    <row r="2" spans="1:27" ht="15" customHeight="1" thickBo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3" spans="1:27" ht="20.100000000000001" customHeight="1" thickBot="1" x14ac:dyDescent="0.25">
      <c r="A3" s="21"/>
      <c r="B3" s="499" t="s">
        <v>203</v>
      </c>
      <c r="C3" s="499"/>
      <c r="D3" s="499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4" spans="1:27" x14ac:dyDescent="0.2">
      <c r="A4" s="21"/>
      <c r="B4" s="63" t="s">
        <v>1</v>
      </c>
      <c r="C4" s="509" t="s">
        <v>52</v>
      </c>
      <c r="D4" s="509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</row>
    <row r="5" spans="1:27" ht="15.75" thickBot="1" x14ac:dyDescent="0.3">
      <c r="A5" s="21"/>
      <c r="B5" s="64" t="s">
        <v>3</v>
      </c>
      <c r="C5" s="490" t="str">
        <f>'1)_Associated_companies'!C5:D5</f>
        <v>Spartan UK LTD</v>
      </c>
      <c r="D5" s="490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ht="15" thickBo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27" ht="43.5" thickBot="1" x14ac:dyDescent="0.25">
      <c r="A7" s="21"/>
      <c r="B7" s="185" t="s">
        <v>93</v>
      </c>
      <c r="C7" s="186" t="s">
        <v>71</v>
      </c>
      <c r="D7" s="186" t="s">
        <v>204</v>
      </c>
      <c r="E7" s="186" t="s">
        <v>205</v>
      </c>
      <c r="F7" s="186" t="s">
        <v>206</v>
      </c>
      <c r="G7" s="135" t="s">
        <v>207</v>
      </c>
      <c r="H7" s="135" t="s">
        <v>208</v>
      </c>
      <c r="I7" s="187" t="s">
        <v>207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x14ac:dyDescent="0.2">
      <c r="A8" s="21"/>
      <c r="B8" s="188"/>
      <c r="C8" s="163"/>
      <c r="D8" s="163"/>
      <c r="E8" s="163"/>
      <c r="F8" s="163"/>
      <c r="G8" s="189"/>
      <c r="H8" s="164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1:27" x14ac:dyDescent="0.2">
      <c r="A9" s="21"/>
      <c r="B9" s="190"/>
      <c r="C9" s="165"/>
      <c r="D9" s="165"/>
      <c r="E9" s="165"/>
      <c r="F9" s="165"/>
      <c r="G9" s="191"/>
      <c r="H9" s="166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1:27" x14ac:dyDescent="0.2">
      <c r="A10" s="21"/>
      <c r="B10" s="190"/>
      <c r="C10" s="165"/>
      <c r="D10" s="165"/>
      <c r="E10" s="165"/>
      <c r="F10" s="165"/>
      <c r="G10" s="191"/>
      <c r="H10" s="166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</row>
    <row r="11" spans="1:27" x14ac:dyDescent="0.2">
      <c r="A11" s="21"/>
      <c r="B11" s="190"/>
      <c r="C11" s="165"/>
      <c r="D11" s="165"/>
      <c r="E11" s="165"/>
      <c r="F11" s="165"/>
      <c r="G11" s="191"/>
      <c r="H11" s="166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pans="1:27" x14ac:dyDescent="0.2">
      <c r="A12" s="21"/>
      <c r="B12" s="190"/>
      <c r="C12" s="165"/>
      <c r="D12" s="165"/>
      <c r="E12" s="165"/>
      <c r="F12" s="165"/>
      <c r="G12" s="191"/>
      <c r="H12" s="166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 spans="1:27" x14ac:dyDescent="0.2">
      <c r="A13" s="21"/>
      <c r="B13" s="190"/>
      <c r="C13" s="165"/>
      <c r="D13" s="165"/>
      <c r="E13" s="165"/>
      <c r="F13" s="165"/>
      <c r="G13" s="191"/>
      <c r="H13" s="166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 x14ac:dyDescent="0.2">
      <c r="A14" s="21"/>
      <c r="B14" s="190"/>
      <c r="C14" s="165"/>
      <c r="D14" s="165"/>
      <c r="E14" s="165"/>
      <c r="F14" s="165"/>
      <c r="G14" s="191"/>
      <c r="H14" s="166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x14ac:dyDescent="0.2">
      <c r="A15" s="21"/>
      <c r="B15" s="190"/>
      <c r="C15" s="165"/>
      <c r="D15" s="165"/>
      <c r="E15" s="165"/>
      <c r="F15" s="165"/>
      <c r="G15" s="191"/>
      <c r="H15" s="166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7" x14ac:dyDescent="0.2">
      <c r="A16" s="21"/>
      <c r="B16" s="190"/>
      <c r="C16" s="165"/>
      <c r="D16" s="165"/>
      <c r="E16" s="165"/>
      <c r="F16" s="165"/>
      <c r="G16" s="191"/>
      <c r="H16" s="166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spans="1:27" ht="15" thickBot="1" x14ac:dyDescent="0.25">
      <c r="A17" s="21"/>
      <c r="B17" s="192"/>
      <c r="C17" s="167"/>
      <c r="D17" s="167"/>
      <c r="E17" s="167"/>
      <c r="F17" s="167"/>
      <c r="G17" s="193"/>
      <c r="H17" s="168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 spans="1:27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spans="1:27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1:27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27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spans="1:27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1:27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27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1:27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spans="1:27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1:27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spans="1:27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spans="1:27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spans="1:27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 spans="1:27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1:27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1:27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 spans="1:27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1:27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spans="1:27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spans="1:27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spans="1:27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1:27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1:27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:27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1:27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spans="1:27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27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27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spans="1:27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 spans="1:27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</row>
    <row r="54" spans="1:27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27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27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 spans="1:27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spans="1:27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 spans="1:27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 spans="1:27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</sheetData>
  <mergeCells count="3">
    <mergeCell ref="B3:D3"/>
    <mergeCell ref="C4:D4"/>
    <mergeCell ref="C5:D5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fitToWidth="0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4"/>
  <sheetViews>
    <sheetView tabSelected="1" zoomScale="70" zoomScaleNormal="70" workbookViewId="0">
      <selection activeCell="G17" sqref="G17"/>
    </sheetView>
  </sheetViews>
  <sheetFormatPr defaultColWidth="9.5703125" defaultRowHeight="14.25" x14ac:dyDescent="0.2"/>
  <cols>
    <col min="1" max="1" width="9.140625" style="22" customWidth="1"/>
    <col min="2" max="2" width="31.28515625" style="22" customWidth="1"/>
    <col min="3" max="30" width="21.7109375" style="22" customWidth="1"/>
    <col min="31" max="31" width="9.5703125" style="22" customWidth="1"/>
    <col min="32" max="16384" width="9.5703125" style="22"/>
  </cols>
  <sheetData>
    <row r="1" spans="1:53" s="21" customFormat="1" ht="15" customHeight="1" x14ac:dyDescent="0.2">
      <c r="B1" s="24" t="s">
        <v>49</v>
      </c>
    </row>
    <row r="2" spans="1:53" customFormat="1" ht="15" customHeight="1" thickBo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2"/>
    </row>
    <row r="3" spans="1:53" customFormat="1" ht="20.100000000000001" customHeight="1" thickBot="1" x14ac:dyDescent="0.3">
      <c r="A3" s="21"/>
      <c r="B3" s="499" t="s">
        <v>209</v>
      </c>
      <c r="C3" s="499"/>
      <c r="D3" s="499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</row>
    <row r="4" spans="1:53" customFormat="1" ht="15" x14ac:dyDescent="0.25">
      <c r="A4" s="21"/>
      <c r="B4" s="63" t="s">
        <v>1</v>
      </c>
      <c r="C4" s="509" t="s">
        <v>52</v>
      </c>
      <c r="D4" s="509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</row>
    <row r="5" spans="1:53" customFormat="1" ht="18" customHeight="1" thickBot="1" x14ac:dyDescent="0.3">
      <c r="A5" s="21"/>
      <c r="B5" s="64" t="s">
        <v>3</v>
      </c>
      <c r="C5" s="490" t="s">
        <v>373</v>
      </c>
      <c r="D5" s="490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</row>
    <row r="6" spans="1:53" customFormat="1" ht="15.75" thickBot="1" x14ac:dyDescent="0.3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72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</row>
    <row r="7" spans="1:53" s="25" customFormat="1" ht="18" customHeight="1" thickBot="1" x14ac:dyDescent="0.3">
      <c r="A7" s="23"/>
      <c r="B7" s="194"/>
      <c r="C7" s="491" t="s">
        <v>210</v>
      </c>
      <c r="D7" s="491"/>
      <c r="E7" s="491"/>
      <c r="F7" s="491" t="s">
        <v>211</v>
      </c>
      <c r="G7" s="491"/>
      <c r="H7" s="491" t="s">
        <v>212</v>
      </c>
      <c r="I7" s="491"/>
      <c r="J7" s="491" t="s">
        <v>213</v>
      </c>
      <c r="K7" s="491"/>
      <c r="L7" s="491"/>
      <c r="M7" s="491"/>
      <c r="N7" s="491"/>
      <c r="O7" s="491" t="s">
        <v>214</v>
      </c>
      <c r="P7" s="491"/>
      <c r="Q7" s="195" t="s">
        <v>215</v>
      </c>
      <c r="R7" s="195" t="s">
        <v>216</v>
      </c>
      <c r="S7" s="491" t="s">
        <v>217</v>
      </c>
      <c r="T7" s="491"/>
      <c r="U7" s="491"/>
      <c r="V7" s="491"/>
      <c r="W7" s="491"/>
      <c r="X7" s="491"/>
      <c r="Y7" s="491" t="s">
        <v>218</v>
      </c>
      <c r="Z7" s="491"/>
      <c r="AA7" s="491"/>
      <c r="AB7" s="491"/>
      <c r="AC7" s="491" t="s">
        <v>219</v>
      </c>
      <c r="AD7" s="491"/>
      <c r="AE7" s="194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</row>
    <row r="8" spans="1:53" s="52" customFormat="1" ht="90.75" thickBot="1" x14ac:dyDescent="0.3">
      <c r="A8" s="49"/>
      <c r="B8" s="130" t="s">
        <v>133</v>
      </c>
      <c r="C8" s="130" t="s">
        <v>220</v>
      </c>
      <c r="D8" s="131" t="s">
        <v>508</v>
      </c>
      <c r="E8" s="147" t="s">
        <v>509</v>
      </c>
      <c r="F8" s="196" t="s">
        <v>510</v>
      </c>
      <c r="G8" s="147" t="s">
        <v>511</v>
      </c>
      <c r="H8" s="196" t="s">
        <v>512</v>
      </c>
      <c r="I8" s="147" t="s">
        <v>513</v>
      </c>
      <c r="J8" s="196" t="s">
        <v>221</v>
      </c>
      <c r="K8" s="131" t="s">
        <v>222</v>
      </c>
      <c r="L8" s="197" t="s">
        <v>223</v>
      </c>
      <c r="M8" s="196" t="s">
        <v>514</v>
      </c>
      <c r="N8" s="196" t="s">
        <v>515</v>
      </c>
      <c r="O8" s="130" t="s">
        <v>224</v>
      </c>
      <c r="P8" s="198" t="s">
        <v>516</v>
      </c>
      <c r="Q8" s="198" t="s">
        <v>225</v>
      </c>
      <c r="R8" s="198" t="s">
        <v>226</v>
      </c>
      <c r="S8" s="196" t="s">
        <v>517</v>
      </c>
      <c r="T8" s="131" t="s">
        <v>518</v>
      </c>
      <c r="U8" s="131" t="s">
        <v>519</v>
      </c>
      <c r="V8" s="131" t="s">
        <v>520</v>
      </c>
      <c r="W8" s="131" t="s">
        <v>521</v>
      </c>
      <c r="X8" s="147" t="s">
        <v>522</v>
      </c>
      <c r="Y8" s="199" t="s">
        <v>523</v>
      </c>
      <c r="Z8" s="131" t="s">
        <v>227</v>
      </c>
      <c r="AA8" s="131" t="s">
        <v>524</v>
      </c>
      <c r="AB8" s="147" t="s">
        <v>525</v>
      </c>
      <c r="AC8" s="196" t="s">
        <v>228</v>
      </c>
      <c r="AD8" s="147" t="s">
        <v>229</v>
      </c>
      <c r="AE8" s="60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</row>
    <row r="9" spans="1:53" customFormat="1" ht="15" x14ac:dyDescent="0.25">
      <c r="A9" s="21"/>
      <c r="B9" s="200">
        <v>2018</v>
      </c>
      <c r="C9" s="313">
        <v>210051837</v>
      </c>
      <c r="D9" s="302">
        <v>107.10880233492978</v>
      </c>
      <c r="E9" s="308">
        <v>142.21366310148886</v>
      </c>
      <c r="F9" s="309">
        <v>128.2147890496534</v>
      </c>
      <c r="G9" s="308">
        <v>129.20993401787996</v>
      </c>
      <c r="H9" s="309">
        <v>93.74386537258259</v>
      </c>
      <c r="I9" s="308">
        <v>94.404712987153843</v>
      </c>
      <c r="J9" s="309">
        <v>-264920.22000000003</v>
      </c>
      <c r="K9" s="302"/>
      <c r="L9" s="314"/>
      <c r="M9" s="309">
        <v>105.85436133653154</v>
      </c>
      <c r="N9" s="314">
        <v>230.94877547479939</v>
      </c>
      <c r="O9" s="313">
        <v>224260.24</v>
      </c>
      <c r="P9" s="312">
        <v>108.84191731612532</v>
      </c>
      <c r="Q9" s="312"/>
      <c r="R9" s="482">
        <v>0.23535914083583168</v>
      </c>
      <c r="S9" s="301">
        <v>178.69724867764151</v>
      </c>
      <c r="T9" s="303">
        <v>207.76705046263041</v>
      </c>
      <c r="U9" s="302">
        <v>98.514568041005745</v>
      </c>
      <c r="V9" s="302">
        <v>114.2087348481368</v>
      </c>
      <c r="W9" s="302">
        <v>291.12423404952239</v>
      </c>
      <c r="X9" s="308">
        <v>335.19704904939869</v>
      </c>
      <c r="Y9" s="311">
        <v>99.152542372881356</v>
      </c>
      <c r="Z9" s="310">
        <v>100</v>
      </c>
      <c r="AA9" s="302">
        <v>101.39384054553858</v>
      </c>
      <c r="AB9" s="308">
        <v>95.983149476956086</v>
      </c>
      <c r="AC9" s="309">
        <v>235000</v>
      </c>
      <c r="AD9" s="335">
        <f>O9/AC9</f>
        <v>0.95429889361702125</v>
      </c>
      <c r="AE9" s="136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</row>
    <row r="10" spans="1:53" customFormat="1" ht="15" x14ac:dyDescent="0.25">
      <c r="A10" s="21"/>
      <c r="B10" s="201">
        <v>2019</v>
      </c>
      <c r="C10" s="306">
        <v>185329012</v>
      </c>
      <c r="D10" s="303">
        <v>100</v>
      </c>
      <c r="E10" s="308">
        <v>100</v>
      </c>
      <c r="F10" s="301">
        <v>100</v>
      </c>
      <c r="G10" s="300">
        <v>100</v>
      </c>
      <c r="H10" s="301">
        <v>100</v>
      </c>
      <c r="I10" s="300">
        <v>100</v>
      </c>
      <c r="J10" s="301">
        <v>1060743.6000000001</v>
      </c>
      <c r="K10" s="303"/>
      <c r="L10" s="307"/>
      <c r="M10" s="301">
        <v>100</v>
      </c>
      <c r="N10" s="307">
        <v>100</v>
      </c>
      <c r="O10" s="306">
        <v>221177.38000000003</v>
      </c>
      <c r="P10" s="305">
        <v>99.999999999999986</v>
      </c>
      <c r="Q10" s="305"/>
      <c r="R10" s="483">
        <v>0.26080413250307954</v>
      </c>
      <c r="S10" s="301">
        <v>100</v>
      </c>
      <c r="T10" s="303">
        <v>100</v>
      </c>
      <c r="U10" s="303">
        <v>100</v>
      </c>
      <c r="V10" s="303">
        <v>100</v>
      </c>
      <c r="W10" s="303">
        <v>100</v>
      </c>
      <c r="X10" s="300">
        <v>100</v>
      </c>
      <c r="Y10" s="304">
        <v>100</v>
      </c>
      <c r="Z10" s="303">
        <v>100</v>
      </c>
      <c r="AA10" s="302">
        <v>100</v>
      </c>
      <c r="AB10" s="300">
        <v>100</v>
      </c>
      <c r="AC10" s="301">
        <v>235000</v>
      </c>
      <c r="AD10" s="336">
        <f t="shared" ref="AD10:AD12" si="0">O10/AC10</f>
        <v>0.94118034042553211</v>
      </c>
      <c r="AE10" s="136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</row>
    <row r="11" spans="1:53" customFormat="1" ht="15" x14ac:dyDescent="0.25">
      <c r="A11" s="21"/>
      <c r="B11" s="201">
        <v>2020</v>
      </c>
      <c r="C11" s="306">
        <v>138321531</v>
      </c>
      <c r="D11" s="303">
        <v>75.935980990974045</v>
      </c>
      <c r="E11" s="308">
        <v>68.610286513058924</v>
      </c>
      <c r="F11" s="301">
        <v>84.799963234874696</v>
      </c>
      <c r="G11" s="300">
        <v>76.333671621968989</v>
      </c>
      <c r="H11" s="301">
        <v>85.063710914132884</v>
      </c>
      <c r="I11" s="300">
        <v>75.707381958969236</v>
      </c>
      <c r="J11" s="301">
        <v>468359.82</v>
      </c>
      <c r="K11" s="303"/>
      <c r="L11" s="307"/>
      <c r="M11" s="301">
        <v>57.655028001476886</v>
      </c>
      <c r="N11" s="307">
        <v>34.206138945164675</v>
      </c>
      <c r="O11" s="306">
        <v>213721.31</v>
      </c>
      <c r="P11" s="305">
        <v>86.35324813565127</v>
      </c>
      <c r="Q11" s="305"/>
      <c r="R11" s="483">
        <v>0.32295817094246648</v>
      </c>
      <c r="S11" s="301">
        <v>104.31748366043165</v>
      </c>
      <c r="T11" s="303">
        <v>101.99327170459107</v>
      </c>
      <c r="U11" s="303">
        <v>76.328323674515175</v>
      </c>
      <c r="V11" s="303">
        <v>78.147859680995168</v>
      </c>
      <c r="W11" s="303">
        <v>143.56207931778999</v>
      </c>
      <c r="X11" s="300">
        <v>134.47163346762608</v>
      </c>
      <c r="Y11" s="304">
        <v>99.152542372881356</v>
      </c>
      <c r="Z11" s="303">
        <v>97.297297297297291</v>
      </c>
      <c r="AA11" s="302">
        <v>99.313055003886717</v>
      </c>
      <c r="AB11" s="300">
        <v>98.81638139034402</v>
      </c>
      <c r="AC11" s="301">
        <v>235000</v>
      </c>
      <c r="AD11" s="336">
        <f t="shared" si="0"/>
        <v>0.90945238297872344</v>
      </c>
      <c r="AE11" s="136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</row>
    <row r="12" spans="1:53" customFormat="1" ht="15.75" thickBot="1" x14ac:dyDescent="0.3">
      <c r="A12" s="21"/>
      <c r="B12" s="202" t="s">
        <v>137</v>
      </c>
      <c r="C12" s="298">
        <v>251958651</v>
      </c>
      <c r="D12" s="295">
        <v>129.2058831150897</v>
      </c>
      <c r="E12" s="293">
        <v>167.21233619897666</v>
      </c>
      <c r="F12" s="294">
        <v>75.124924086712269</v>
      </c>
      <c r="G12" s="293">
        <v>102.05463600130456</v>
      </c>
      <c r="H12" s="294">
        <v>103.63277612280892</v>
      </c>
      <c r="I12" s="293">
        <v>144.81286081131168</v>
      </c>
      <c r="J12" s="294">
        <v>13226788.890000001</v>
      </c>
      <c r="K12" s="295"/>
      <c r="L12" s="299"/>
      <c r="M12" s="294">
        <v>41.834064461491188</v>
      </c>
      <c r="N12" s="299">
        <v>4.7005066291080917</v>
      </c>
      <c r="O12" s="298">
        <v>215591.75</v>
      </c>
      <c r="P12" s="297">
        <v>134.42472921086221</v>
      </c>
      <c r="Q12" s="297"/>
      <c r="R12" s="484">
        <v>0.34211276980865546</v>
      </c>
      <c r="S12" s="294">
        <v>124.80589662347768</v>
      </c>
      <c r="T12" s="295">
        <v>200.56638609313754</v>
      </c>
      <c r="U12" s="295">
        <v>142.32519404250451</v>
      </c>
      <c r="V12" s="295">
        <v>212.60913505541296</v>
      </c>
      <c r="W12" s="295">
        <v>100.2414672602291</v>
      </c>
      <c r="X12" s="293">
        <v>184.16370212897871</v>
      </c>
      <c r="Y12" s="296">
        <v>96.610169491525426</v>
      </c>
      <c r="Z12" s="295">
        <v>95.945945945945951</v>
      </c>
      <c r="AA12" s="295">
        <v>101.59323732082377</v>
      </c>
      <c r="AB12" s="293">
        <v>105.75530772277534</v>
      </c>
      <c r="AC12" s="294">
        <v>235000</v>
      </c>
      <c r="AD12" s="337">
        <f t="shared" si="0"/>
        <v>0.91741170212765955</v>
      </c>
      <c r="AE12" s="136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</row>
    <row r="13" spans="1:53" customFormat="1" ht="15" x14ac:dyDescent="0.25">
      <c r="A13" s="21"/>
      <c r="B13" s="341" t="s">
        <v>526</v>
      </c>
      <c r="C13" s="342"/>
      <c r="D13" s="343"/>
      <c r="E13" s="344"/>
      <c r="F13" s="345" t="s">
        <v>16</v>
      </c>
      <c r="G13" s="346" t="s">
        <v>14</v>
      </c>
      <c r="H13" s="345" t="s">
        <v>16</v>
      </c>
      <c r="I13" s="346" t="s">
        <v>14</v>
      </c>
      <c r="J13" s="345"/>
      <c r="K13" s="343" t="s">
        <v>14</v>
      </c>
      <c r="L13" s="347"/>
      <c r="M13" s="345"/>
      <c r="N13" s="348"/>
      <c r="O13" s="342"/>
      <c r="P13" s="349"/>
      <c r="Q13" s="349"/>
      <c r="R13" s="349"/>
      <c r="S13" s="345"/>
      <c r="T13" s="343"/>
      <c r="U13" s="343"/>
      <c r="V13" s="343"/>
      <c r="W13" s="343"/>
      <c r="X13" s="346"/>
      <c r="Y13" s="350"/>
      <c r="Z13" s="343"/>
      <c r="AA13" s="351"/>
      <c r="AB13" s="346"/>
      <c r="AC13" s="345"/>
      <c r="AD13" s="352"/>
      <c r="AE13" s="136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</row>
    <row r="14" spans="1:53" customFormat="1" ht="15" x14ac:dyDescent="0.25">
      <c r="A14" s="21"/>
      <c r="B14" s="341" t="s">
        <v>406</v>
      </c>
      <c r="C14" s="342"/>
      <c r="D14" s="343"/>
      <c r="E14" s="344"/>
      <c r="F14" s="345">
        <v>80000</v>
      </c>
      <c r="G14" s="346">
        <v>60000000</v>
      </c>
      <c r="H14" s="345">
        <v>175000</v>
      </c>
      <c r="I14" s="346">
        <v>140000000</v>
      </c>
      <c r="J14" s="345"/>
      <c r="K14" s="343">
        <v>3000000</v>
      </c>
      <c r="L14" s="347">
        <v>1.4999999999999999E-2</v>
      </c>
      <c r="M14" s="345"/>
      <c r="N14" s="348"/>
      <c r="O14" s="342"/>
      <c r="P14" s="349"/>
      <c r="Q14" s="349"/>
      <c r="R14" s="349"/>
      <c r="S14" s="345"/>
      <c r="T14" s="343"/>
      <c r="U14" s="343"/>
      <c r="V14" s="343"/>
      <c r="W14" s="343"/>
      <c r="X14" s="346"/>
      <c r="Y14" s="350"/>
      <c r="Z14" s="343"/>
      <c r="AA14" s="351"/>
      <c r="AB14" s="346"/>
      <c r="AC14" s="345"/>
      <c r="AD14" s="352"/>
      <c r="AE14" s="136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</row>
    <row r="15" spans="1:53" customFormat="1" ht="15" x14ac:dyDescent="0.25">
      <c r="A15" s="21"/>
      <c r="B15" s="341" t="s">
        <v>407</v>
      </c>
      <c r="C15" s="342"/>
      <c r="D15" s="343"/>
      <c r="E15" s="344"/>
      <c r="F15" s="345">
        <v>80000</v>
      </c>
      <c r="G15" s="346">
        <v>60000000</v>
      </c>
      <c r="H15" s="345">
        <v>175000</v>
      </c>
      <c r="I15" s="346">
        <v>128800000</v>
      </c>
      <c r="J15" s="345"/>
      <c r="K15" s="343">
        <v>-8200000</v>
      </c>
      <c r="L15" s="347">
        <v>-4.3432203389830511E-2</v>
      </c>
      <c r="M15" s="345"/>
      <c r="N15" s="348"/>
      <c r="O15" s="342"/>
      <c r="P15" s="349"/>
      <c r="Q15" s="349"/>
      <c r="R15" s="349"/>
      <c r="S15" s="345"/>
      <c r="T15" s="343"/>
      <c r="U15" s="343"/>
      <c r="V15" s="343"/>
      <c r="W15" s="343"/>
      <c r="X15" s="346"/>
      <c r="Y15" s="350"/>
      <c r="Z15" s="343"/>
      <c r="AA15" s="351"/>
      <c r="AB15" s="346"/>
      <c r="AC15" s="345"/>
      <c r="AD15" s="35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</row>
    <row r="16" spans="1:53" customFormat="1" ht="15" x14ac:dyDescent="0.25">
      <c r="A16" s="21"/>
      <c r="B16" s="21"/>
      <c r="C16" s="21"/>
      <c r="D16" s="21"/>
      <c r="E16" s="21"/>
      <c r="F16" s="21"/>
      <c r="G16" s="21"/>
      <c r="H16" s="21"/>
      <c r="I16" s="353" t="s">
        <v>408</v>
      </c>
      <c r="J16" s="21"/>
      <c r="K16" s="21"/>
      <c r="L16" s="353" t="s">
        <v>409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</row>
    <row r="17" spans="1:53" customFormat="1" ht="15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</row>
    <row r="18" spans="1:53" customFormat="1" ht="15" x14ac:dyDescent="0.25">
      <c r="A18" s="21"/>
      <c r="B18" s="21"/>
      <c r="C18" s="21"/>
      <c r="D18" s="21"/>
      <c r="E18" s="21"/>
      <c r="F18" s="21"/>
      <c r="G18" s="485">
        <v>750</v>
      </c>
      <c r="H18" s="485"/>
      <c r="I18" s="485">
        <v>800</v>
      </c>
      <c r="J18" s="486">
        <f>G14+I14-K14</f>
        <v>197000000</v>
      </c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</row>
    <row r="19" spans="1:53" customFormat="1" ht="15" x14ac:dyDescent="0.25">
      <c r="A19" s="21"/>
      <c r="B19" s="21"/>
      <c r="C19" s="21"/>
      <c r="D19" s="21"/>
      <c r="E19" s="21"/>
      <c r="F19" s="21"/>
      <c r="G19" s="485">
        <f>G18</f>
        <v>750</v>
      </c>
      <c r="H19" s="485"/>
      <c r="I19" s="485">
        <f>I18*0.92</f>
        <v>736</v>
      </c>
      <c r="J19" s="486">
        <f>J18</f>
        <v>197000000</v>
      </c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</row>
    <row r="20" spans="1:53" customFormat="1" ht="15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</row>
    <row r="21" spans="1:53" customFormat="1" ht="15" x14ac:dyDescent="0.25">
      <c r="A21" s="21"/>
      <c r="B21" s="21"/>
      <c r="C21" s="21"/>
      <c r="D21" s="487"/>
      <c r="E21" s="487"/>
      <c r="F21" s="487"/>
      <c r="G21" s="487"/>
      <c r="H21" s="487"/>
      <c r="I21" s="487"/>
      <c r="J21" s="487"/>
      <c r="K21" s="21"/>
      <c r="L21" s="21"/>
      <c r="M21" s="487"/>
      <c r="N21" s="487"/>
      <c r="O21" s="21"/>
      <c r="P21" s="487"/>
      <c r="Q21" s="21"/>
      <c r="R21" s="21"/>
      <c r="S21" s="487"/>
      <c r="T21" s="487"/>
      <c r="U21" s="487"/>
      <c r="V21" s="487"/>
      <c r="W21" s="487"/>
      <c r="X21" s="487"/>
      <c r="Y21" s="487"/>
      <c r="Z21" s="487"/>
      <c r="AA21" s="487"/>
      <c r="AB21" s="487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</row>
    <row r="22" spans="1:53" customFormat="1" ht="15" x14ac:dyDescent="0.25">
      <c r="A22" s="21"/>
      <c r="B22" s="21"/>
      <c r="C22" s="21"/>
      <c r="D22" s="487"/>
      <c r="E22" s="487"/>
      <c r="F22" s="487"/>
      <c r="G22" s="487"/>
      <c r="H22" s="487"/>
      <c r="I22" s="487"/>
      <c r="J22" s="487"/>
      <c r="K22" s="21"/>
      <c r="L22" s="21"/>
      <c r="M22" s="487"/>
      <c r="N22" s="487"/>
      <c r="O22" s="21"/>
      <c r="P22" s="487"/>
      <c r="Q22" s="21"/>
      <c r="R22" s="21"/>
      <c r="S22" s="487"/>
      <c r="T22" s="487"/>
      <c r="U22" s="487"/>
      <c r="V22" s="487"/>
      <c r="W22" s="487"/>
      <c r="X22" s="487"/>
      <c r="Y22" s="487"/>
      <c r="Z22" s="487"/>
      <c r="AA22" s="487"/>
      <c r="AB22" s="487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</row>
    <row r="23" spans="1:53" customFormat="1" ht="15" x14ac:dyDescent="0.25">
      <c r="A23" s="21"/>
      <c r="B23" s="21"/>
      <c r="C23" s="21"/>
      <c r="D23" s="487"/>
      <c r="E23" s="487"/>
      <c r="F23" s="487"/>
      <c r="G23" s="487"/>
      <c r="H23" s="487"/>
      <c r="I23" s="487"/>
      <c r="J23" s="487"/>
      <c r="K23" s="21"/>
      <c r="L23" s="21"/>
      <c r="M23" s="487"/>
      <c r="N23" s="487"/>
      <c r="O23" s="21"/>
      <c r="P23" s="487"/>
      <c r="Q23" s="21"/>
      <c r="R23" s="21"/>
      <c r="S23" s="487"/>
      <c r="T23" s="487"/>
      <c r="U23" s="487"/>
      <c r="V23" s="487"/>
      <c r="W23" s="487"/>
      <c r="X23" s="487"/>
      <c r="Y23" s="487"/>
      <c r="Z23" s="487"/>
      <c r="AA23" s="487"/>
      <c r="AB23" s="487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</row>
    <row r="24" spans="1:53" customFormat="1" ht="15" x14ac:dyDescent="0.25">
      <c r="A24" s="21"/>
      <c r="B24" s="21"/>
      <c r="C24" s="21"/>
      <c r="D24" s="487"/>
      <c r="E24" s="487"/>
      <c r="F24" s="487"/>
      <c r="G24" s="487"/>
      <c r="H24" s="487"/>
      <c r="I24" s="487"/>
      <c r="J24" s="487"/>
      <c r="K24" s="21"/>
      <c r="L24" s="21"/>
      <c r="M24" s="487"/>
      <c r="N24" s="487"/>
      <c r="O24" s="21"/>
      <c r="P24" s="487"/>
      <c r="Q24" s="21"/>
      <c r="R24" s="21"/>
      <c r="S24" s="487"/>
      <c r="T24" s="487"/>
      <c r="U24" s="487"/>
      <c r="V24" s="487"/>
      <c r="W24" s="487"/>
      <c r="X24" s="487"/>
      <c r="Y24" s="487"/>
      <c r="Z24" s="487"/>
      <c r="AA24" s="487"/>
      <c r="AB24" s="487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</row>
    <row r="25" spans="1:53" customFormat="1" ht="15" x14ac:dyDescent="0.25">
      <c r="A25" s="21"/>
      <c r="B25" s="21"/>
      <c r="C25" s="21"/>
      <c r="D25" s="21"/>
      <c r="E25" s="21"/>
      <c r="F25" s="487"/>
      <c r="G25" s="487"/>
      <c r="H25" s="487"/>
      <c r="I25" s="487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</row>
    <row r="26" spans="1:53" customFormat="1" ht="15" x14ac:dyDescent="0.25">
      <c r="A26" s="21"/>
      <c r="B26" s="21"/>
      <c r="C26" s="21"/>
      <c r="D26" s="21"/>
      <c r="E26" s="21"/>
      <c r="F26" s="487"/>
      <c r="G26" s="487"/>
      <c r="H26" s="487"/>
      <c r="I26" s="487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</row>
    <row r="27" spans="1:53" customFormat="1" ht="15" x14ac:dyDescent="0.25">
      <c r="A27" s="21"/>
      <c r="B27" s="21"/>
      <c r="C27" s="21"/>
      <c r="D27" s="21"/>
      <c r="E27" s="21"/>
      <c r="F27" s="487"/>
      <c r="G27" s="487"/>
      <c r="H27" s="487"/>
      <c r="I27" s="487"/>
      <c r="J27" s="487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</row>
    <row r="28" spans="1:53" customFormat="1" ht="15" x14ac:dyDescent="0.25">
      <c r="A28" s="21"/>
      <c r="B28" s="21"/>
      <c r="C28" s="21"/>
      <c r="D28" s="21"/>
      <c r="E28" s="21"/>
      <c r="F28" s="487"/>
      <c r="G28" s="487"/>
      <c r="H28" s="487"/>
      <c r="I28" s="487"/>
      <c r="J28" s="487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</row>
    <row r="29" spans="1:53" customFormat="1" ht="15" x14ac:dyDescent="0.25">
      <c r="A29" s="21"/>
      <c r="B29" s="21"/>
      <c r="C29" s="21"/>
      <c r="D29" s="21"/>
      <c r="E29" s="21"/>
      <c r="F29" s="487"/>
      <c r="G29" s="487"/>
      <c r="H29" s="487"/>
      <c r="I29" s="487"/>
      <c r="J29" s="487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</row>
    <row r="30" spans="1:53" customFormat="1" ht="15" x14ac:dyDescent="0.25">
      <c r="A30" s="21"/>
      <c r="B30" s="21"/>
      <c r="C30" s="21"/>
      <c r="D30" s="21"/>
      <c r="E30" s="21"/>
      <c r="F30" s="487"/>
      <c r="G30" s="487"/>
      <c r="H30" s="487"/>
      <c r="I30" s="487"/>
      <c r="J30" s="487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</row>
    <row r="31" spans="1:53" customFormat="1" ht="15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</row>
    <row r="32" spans="1:53" customFormat="1" ht="15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</row>
    <row r="33" spans="1:53" customFormat="1" ht="15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</row>
    <row r="34" spans="1:53" customFormat="1" ht="15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</row>
    <row r="35" spans="1:53" customFormat="1" ht="15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</row>
    <row r="36" spans="1:53" customFormat="1" ht="15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</row>
    <row r="37" spans="1:53" customFormat="1" ht="15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</row>
    <row r="38" spans="1:53" customFormat="1" ht="15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</row>
    <row r="39" spans="1:53" customFormat="1" ht="15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</row>
    <row r="40" spans="1:53" customFormat="1" ht="15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</row>
    <row r="41" spans="1:53" customFormat="1" ht="15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</row>
    <row r="42" spans="1:53" customFormat="1" ht="15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</row>
    <row r="43" spans="1:53" customFormat="1" ht="15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</row>
    <row r="44" spans="1:53" customFormat="1" ht="15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</row>
    <row r="45" spans="1:53" customFormat="1" ht="15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</row>
    <row r="46" spans="1:53" customFormat="1" ht="15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</row>
    <row r="47" spans="1:53" customFormat="1" ht="15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</row>
    <row r="48" spans="1:53" customFormat="1" ht="15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</row>
    <row r="49" spans="1:53" customFormat="1" ht="15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</row>
    <row r="50" spans="1:53" customFormat="1" ht="15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</row>
    <row r="51" spans="1:53" customFormat="1" ht="15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</row>
    <row r="52" spans="1:53" customFormat="1" ht="15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</row>
    <row r="53" spans="1:53" customFormat="1" ht="15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</row>
    <row r="54" spans="1:53" customFormat="1" ht="15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</row>
  </sheetData>
  <mergeCells count="11">
    <mergeCell ref="H7:I7"/>
    <mergeCell ref="B3:D3"/>
    <mergeCell ref="C4:D4"/>
    <mergeCell ref="C5:D5"/>
    <mergeCell ref="C7:E7"/>
    <mergeCell ref="F7:G7"/>
    <mergeCell ref="J7:N7"/>
    <mergeCell ref="O7:P7"/>
    <mergeCell ref="S7:X7"/>
    <mergeCell ref="Y7:AB7"/>
    <mergeCell ref="AC7:AD7"/>
  </mergeCells>
  <hyperlinks>
    <hyperlink ref="B1" location="Contents!A1" display="Back to Contents"/>
  </hyperlinks>
  <pageMargins left="0.25" right="0.25" top="0.75" bottom="0.75" header="0.30000000000000004" footer="0.30000000000000004"/>
  <pageSetup paperSize="0" fitToWidth="0" fitToHeight="0" orientation="landscape" horizontalDpi="0" verticalDpi="0" copies="0"/>
  <colBreaks count="1" manualBreakCount="1">
    <brk id="2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1"/>
  <sheetViews>
    <sheetView zoomScale="85" zoomScaleNormal="85" workbookViewId="0">
      <selection activeCell="C6" sqref="C6"/>
    </sheetView>
  </sheetViews>
  <sheetFormatPr defaultColWidth="9.5703125" defaultRowHeight="14.25" x14ac:dyDescent="0.2"/>
  <cols>
    <col min="1" max="1" width="9.140625" style="22" customWidth="1"/>
    <col min="2" max="10" width="21.7109375" style="22" customWidth="1"/>
    <col min="11" max="11" width="20.85546875" style="22" bestFit="1" customWidth="1"/>
    <col min="12" max="12" width="9.5703125" style="22" customWidth="1"/>
    <col min="13" max="16384" width="9.5703125" style="22"/>
  </cols>
  <sheetData>
    <row r="1" spans="1:52" s="21" customFormat="1" ht="14.1" customHeight="1" x14ac:dyDescent="0.2">
      <c r="B1" s="24" t="s">
        <v>49</v>
      </c>
    </row>
    <row r="2" spans="1:52" customFormat="1" ht="14.1" customHeight="1" thickBo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</row>
    <row r="3" spans="1:52" customFormat="1" ht="20.100000000000001" customHeight="1" thickBot="1" x14ac:dyDescent="0.3">
      <c r="A3" s="21"/>
      <c r="B3" s="499" t="s">
        <v>230</v>
      </c>
      <c r="C3" s="499"/>
      <c r="D3" s="499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</row>
    <row r="4" spans="1:52" customFormat="1" ht="15" x14ac:dyDescent="0.25">
      <c r="A4" s="21"/>
      <c r="B4" s="203" t="s">
        <v>1</v>
      </c>
      <c r="C4" s="509" t="s">
        <v>52</v>
      </c>
      <c r="D4" s="509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</row>
    <row r="5" spans="1:52" customFormat="1" ht="15.75" thickBot="1" x14ac:dyDescent="0.3">
      <c r="A5" s="21"/>
      <c r="B5" s="57" t="s">
        <v>3</v>
      </c>
      <c r="C5" s="490" t="str">
        <f>'1)_Associated_companies'!C5:D5</f>
        <v>Spartan UK LTD</v>
      </c>
      <c r="D5" s="490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</row>
    <row r="6" spans="1:52" customFormat="1" ht="15.75" thickBot="1" x14ac:dyDescent="0.3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</row>
    <row r="7" spans="1:52" s="52" customFormat="1" ht="57.75" thickBot="1" x14ac:dyDescent="0.3">
      <c r="A7" s="49"/>
      <c r="B7" s="60" t="s">
        <v>231</v>
      </c>
      <c r="C7" s="204" t="s">
        <v>232</v>
      </c>
      <c r="D7" s="205" t="s">
        <v>233</v>
      </c>
      <c r="E7" s="205" t="s">
        <v>234</v>
      </c>
      <c r="F7" s="205" t="s">
        <v>235</v>
      </c>
      <c r="G7" s="205" t="s">
        <v>236</v>
      </c>
      <c r="H7" s="205" t="s">
        <v>237</v>
      </c>
      <c r="I7" s="205" t="s">
        <v>238</v>
      </c>
      <c r="J7" s="206" t="s">
        <v>239</v>
      </c>
      <c r="K7" s="207" t="s">
        <v>240</v>
      </c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</row>
    <row r="8" spans="1:52" customFormat="1" ht="15" x14ac:dyDescent="0.25">
      <c r="A8" s="21"/>
      <c r="B8" s="208">
        <v>2018</v>
      </c>
      <c r="C8" s="318">
        <v>1349035.44</v>
      </c>
      <c r="D8" s="317" t="s">
        <v>405</v>
      </c>
      <c r="E8" s="317" t="s">
        <v>405</v>
      </c>
      <c r="F8" s="317" t="s">
        <v>405</v>
      </c>
      <c r="G8" s="317" t="s">
        <v>405</v>
      </c>
      <c r="H8" s="317" t="s">
        <v>405</v>
      </c>
      <c r="I8" s="317" t="s">
        <v>405</v>
      </c>
      <c r="J8" s="317" t="s">
        <v>405</v>
      </c>
      <c r="K8" s="316" t="s">
        <v>405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</row>
    <row r="9" spans="1:52" customFormat="1" ht="15" x14ac:dyDescent="0.25">
      <c r="A9" s="21"/>
      <c r="B9" s="201">
        <v>2019</v>
      </c>
      <c r="C9" s="306">
        <v>2422223.13</v>
      </c>
      <c r="D9" s="301" t="s">
        <v>405</v>
      </c>
      <c r="E9" s="301" t="s">
        <v>405</v>
      </c>
      <c r="F9" s="301" t="s">
        <v>405</v>
      </c>
      <c r="G9" s="301" t="s">
        <v>405</v>
      </c>
      <c r="H9" s="301" t="s">
        <v>405</v>
      </c>
      <c r="I9" s="301" t="s">
        <v>405</v>
      </c>
      <c r="J9" s="301" t="s">
        <v>405</v>
      </c>
      <c r="K9" s="300" t="s">
        <v>405</v>
      </c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</row>
    <row r="10" spans="1:52" customFormat="1" ht="15" x14ac:dyDescent="0.25">
      <c r="A10" s="21"/>
      <c r="B10" s="201">
        <v>2020</v>
      </c>
      <c r="C10" s="306">
        <v>486084.26</v>
      </c>
      <c r="D10" s="301" t="s">
        <v>405</v>
      </c>
      <c r="E10" s="301" t="s">
        <v>405</v>
      </c>
      <c r="F10" s="301" t="s">
        <v>405</v>
      </c>
      <c r="G10" s="301" t="s">
        <v>405</v>
      </c>
      <c r="H10" s="301" t="s">
        <v>405</v>
      </c>
      <c r="I10" s="301" t="s">
        <v>405</v>
      </c>
      <c r="J10" s="301" t="s">
        <v>405</v>
      </c>
      <c r="K10" s="300" t="s">
        <v>405</v>
      </c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</row>
    <row r="11" spans="1:52" customFormat="1" ht="15.75" thickBot="1" x14ac:dyDescent="0.3">
      <c r="A11" s="21"/>
      <c r="B11" s="202" t="s">
        <v>137</v>
      </c>
      <c r="C11" s="298">
        <v>1992113.1800000002</v>
      </c>
      <c r="D11" s="294" t="s">
        <v>405</v>
      </c>
      <c r="E11" s="294" t="s">
        <v>405</v>
      </c>
      <c r="F11" s="294" t="s">
        <v>405</v>
      </c>
      <c r="G11" s="294" t="s">
        <v>405</v>
      </c>
      <c r="H11" s="294" t="s">
        <v>405</v>
      </c>
      <c r="I11" s="294" t="s">
        <v>405</v>
      </c>
      <c r="J11" s="294" t="s">
        <v>405</v>
      </c>
      <c r="K11" s="293" t="s">
        <v>405</v>
      </c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</row>
    <row r="12" spans="1:52" customFormat="1" ht="15.75" thickBot="1" x14ac:dyDescent="0.3">
      <c r="A12" s="21"/>
      <c r="B12" s="136"/>
      <c r="C12" s="136"/>
      <c r="D12" s="136"/>
      <c r="E12" s="136"/>
      <c r="F12" s="136"/>
      <c r="G12" s="136"/>
      <c r="H12" s="136"/>
      <c r="I12" s="136"/>
      <c r="J12" s="136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</row>
    <row r="13" spans="1:52" customFormat="1" ht="57.75" thickBot="1" x14ac:dyDescent="0.3">
      <c r="A13" s="21"/>
      <c r="B13" s="60" t="s">
        <v>241</v>
      </c>
      <c r="C13" s="204" t="s">
        <v>232</v>
      </c>
      <c r="D13" s="205" t="s">
        <v>242</v>
      </c>
      <c r="E13" s="205" t="s">
        <v>234</v>
      </c>
      <c r="F13" s="205" t="s">
        <v>235</v>
      </c>
      <c r="G13" s="205" t="s">
        <v>236</v>
      </c>
      <c r="H13" s="205" t="s">
        <v>237</v>
      </c>
      <c r="I13" s="205" t="s">
        <v>238</v>
      </c>
      <c r="J13" s="206" t="s">
        <v>239</v>
      </c>
      <c r="K13" s="207" t="s">
        <v>240</v>
      </c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</row>
    <row r="14" spans="1:52" customFormat="1" ht="15" x14ac:dyDescent="0.25">
      <c r="A14" s="21"/>
      <c r="B14" s="208">
        <v>2018</v>
      </c>
      <c r="C14" s="318">
        <v>1327509</v>
      </c>
      <c r="D14" s="317" t="s">
        <v>405</v>
      </c>
      <c r="E14" s="317" t="s">
        <v>405</v>
      </c>
      <c r="F14" s="317" t="s">
        <v>405</v>
      </c>
      <c r="G14" s="317" t="s">
        <v>405</v>
      </c>
      <c r="H14" s="317" t="s">
        <v>405</v>
      </c>
      <c r="I14" s="317" t="s">
        <v>405</v>
      </c>
      <c r="J14" s="317" t="s">
        <v>405</v>
      </c>
      <c r="K14" s="316" t="s">
        <v>405</v>
      </c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</row>
    <row r="15" spans="1:52" customFormat="1" ht="15" x14ac:dyDescent="0.25">
      <c r="A15" s="21"/>
      <c r="B15" s="201">
        <v>2019</v>
      </c>
      <c r="C15" s="306">
        <v>2405189.7400000002</v>
      </c>
      <c r="D15" s="301" t="s">
        <v>405</v>
      </c>
      <c r="E15" s="301" t="s">
        <v>405</v>
      </c>
      <c r="F15" s="301" t="s">
        <v>405</v>
      </c>
      <c r="G15" s="301" t="s">
        <v>405</v>
      </c>
      <c r="H15" s="301" t="s">
        <v>405</v>
      </c>
      <c r="I15" s="301" t="s">
        <v>405</v>
      </c>
      <c r="J15" s="301" t="s">
        <v>405</v>
      </c>
      <c r="K15" s="300" t="s">
        <v>405</v>
      </c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</row>
    <row r="16" spans="1:52" customFormat="1" ht="15" x14ac:dyDescent="0.25">
      <c r="A16" s="21"/>
      <c r="B16" s="201">
        <v>2020</v>
      </c>
      <c r="C16" s="306">
        <v>467589.16000000003</v>
      </c>
      <c r="D16" s="301" t="s">
        <v>405</v>
      </c>
      <c r="E16" s="301" t="s">
        <v>405</v>
      </c>
      <c r="F16" s="301" t="s">
        <v>405</v>
      </c>
      <c r="G16" s="301" t="s">
        <v>405</v>
      </c>
      <c r="H16" s="301" t="s">
        <v>405</v>
      </c>
      <c r="I16" s="301" t="s">
        <v>405</v>
      </c>
      <c r="J16" s="301" t="s">
        <v>405</v>
      </c>
      <c r="K16" s="300" t="s">
        <v>405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</row>
    <row r="17" spans="1:52" customFormat="1" ht="15.75" thickBot="1" x14ac:dyDescent="0.3">
      <c r="A17" s="21"/>
      <c r="B17" s="202" t="s">
        <v>137</v>
      </c>
      <c r="C17" s="298">
        <v>1975132.0899999999</v>
      </c>
      <c r="D17" s="294" t="s">
        <v>405</v>
      </c>
      <c r="E17" s="294" t="s">
        <v>405</v>
      </c>
      <c r="F17" s="294" t="s">
        <v>405</v>
      </c>
      <c r="G17" s="294" t="s">
        <v>405</v>
      </c>
      <c r="H17" s="294" t="s">
        <v>405</v>
      </c>
      <c r="I17" s="294" t="s">
        <v>405</v>
      </c>
      <c r="J17" s="294" t="s">
        <v>405</v>
      </c>
      <c r="K17" s="293" t="s">
        <v>405</v>
      </c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</row>
    <row r="18" spans="1:52" customFormat="1" ht="15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</row>
    <row r="19" spans="1:52" customFormat="1" ht="15" x14ac:dyDescent="0.25">
      <c r="A19" s="21"/>
      <c r="B19" s="21"/>
      <c r="C19" s="31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</row>
    <row r="20" spans="1:52" customFormat="1" ht="15" x14ac:dyDescent="0.25">
      <c r="A20" s="21"/>
      <c r="B20" s="21"/>
      <c r="C20" s="315"/>
      <c r="D20" s="21"/>
      <c r="E20" s="21"/>
      <c r="F20" s="315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</row>
    <row r="21" spans="1:52" customFormat="1" ht="15" x14ac:dyDescent="0.25">
      <c r="A21" s="21"/>
      <c r="B21" s="21"/>
      <c r="C21" s="31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</row>
    <row r="22" spans="1:52" customFormat="1" ht="15" x14ac:dyDescent="0.25">
      <c r="A22" s="21"/>
      <c r="B22" s="21"/>
      <c r="C22" s="31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</row>
    <row r="23" spans="1:52" customFormat="1" ht="15" x14ac:dyDescent="0.25">
      <c r="A23" s="21"/>
      <c r="B23" s="21"/>
      <c r="C23" s="31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</row>
    <row r="24" spans="1:52" customFormat="1" ht="15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</row>
    <row r="25" spans="1:52" customFormat="1" ht="15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</row>
    <row r="26" spans="1:52" customFormat="1" ht="15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</row>
    <row r="27" spans="1:52" customFormat="1" ht="15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</row>
    <row r="28" spans="1:52" customFormat="1" ht="15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</row>
    <row r="29" spans="1:52" customFormat="1" ht="15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</row>
    <row r="30" spans="1:52" customFormat="1" ht="15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</row>
    <row r="31" spans="1:52" customFormat="1" ht="15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</row>
    <row r="32" spans="1:52" customFormat="1" ht="15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</row>
    <row r="33" spans="1:52" customFormat="1" ht="15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</row>
    <row r="34" spans="1:52" customFormat="1" ht="15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</row>
    <row r="35" spans="1:52" customFormat="1" ht="15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</row>
    <row r="36" spans="1:52" customFormat="1" ht="15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spans="1:52" customFormat="1" ht="15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</row>
    <row r="38" spans="1:52" customFormat="1" ht="15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</row>
    <row r="39" spans="1:52" customFormat="1" ht="15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</row>
    <row r="40" spans="1:52" customFormat="1" ht="15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</row>
    <row r="41" spans="1:52" customFormat="1" ht="15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</row>
    <row r="42" spans="1:52" customFormat="1" ht="15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</row>
    <row r="43" spans="1:52" customFormat="1" ht="15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</row>
    <row r="44" spans="1:52" customFormat="1" ht="15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</row>
    <row r="45" spans="1:52" customFormat="1" ht="15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</row>
    <row r="46" spans="1:52" customFormat="1" ht="15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</row>
    <row r="47" spans="1:52" customFormat="1" ht="15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</row>
    <row r="48" spans="1:52" customFormat="1" ht="15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</row>
    <row r="49" spans="1:52" customFormat="1" ht="15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</row>
    <row r="50" spans="1:52" customFormat="1" ht="15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</row>
    <row r="51" spans="1:52" customFormat="1" ht="15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</row>
    <row r="52" spans="1:52" customFormat="1" ht="15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</row>
    <row r="53" spans="1:52" customFormat="1" ht="15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</row>
    <row r="54" spans="1:52" customFormat="1" ht="15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</row>
    <row r="55" spans="1:52" customFormat="1" ht="15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</row>
    <row r="56" spans="1:52" customFormat="1" ht="15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</row>
    <row r="57" spans="1:52" customFormat="1" ht="15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</row>
    <row r="58" spans="1:52" customFormat="1" ht="15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</row>
    <row r="59" spans="1:52" customFormat="1" ht="15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</row>
    <row r="60" spans="1:52" customFormat="1" ht="15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</row>
    <row r="61" spans="1:52" customFormat="1" ht="15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</row>
  </sheetData>
  <mergeCells count="3">
    <mergeCell ref="B3:D3"/>
    <mergeCell ref="C4:D4"/>
    <mergeCell ref="C5:D5"/>
  </mergeCells>
  <hyperlinks>
    <hyperlink ref="B1" location="Contents!A1" display="Back to Contents"/>
  </hyperlinks>
  <pageMargins left="0.25" right="0.25" top="0.75" bottom="0.75" header="0.30000000000000004" footer="0.30000000000000004"/>
  <pageSetup paperSize="0" fitToWidth="0" fitToHeight="0" orientation="landscape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7"/>
  <sheetViews>
    <sheetView zoomScale="85" zoomScaleNormal="85" workbookViewId="0">
      <selection activeCell="C13" sqref="C13:F15"/>
    </sheetView>
  </sheetViews>
  <sheetFormatPr defaultColWidth="9.5703125" defaultRowHeight="14.25" x14ac:dyDescent="0.2"/>
  <cols>
    <col min="1" max="1" width="9.140625" style="22" customWidth="1"/>
    <col min="2" max="2" width="41.28515625" style="22" customWidth="1"/>
    <col min="3" max="6" width="23.7109375" style="22" customWidth="1"/>
    <col min="7" max="7" width="9.5703125" style="22" customWidth="1"/>
    <col min="8" max="16384" width="9.5703125" style="22"/>
  </cols>
  <sheetData>
    <row r="1" spans="1:40" s="21" customFormat="1" ht="14.1" customHeight="1" x14ac:dyDescent="0.25">
      <c r="B1" s="209" t="s">
        <v>49</v>
      </c>
    </row>
    <row r="2" spans="1:40" customFormat="1" ht="14.1" customHeight="1" thickBo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40" customFormat="1" ht="34.15" customHeight="1" thickBot="1" x14ac:dyDescent="0.3">
      <c r="A3" s="21"/>
      <c r="B3" s="499" t="s">
        <v>243</v>
      </c>
      <c r="C3" s="499"/>
      <c r="D3" s="499"/>
      <c r="E3" s="21"/>
      <c r="F3" s="94" t="s">
        <v>105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40" customFormat="1" ht="15.75" thickBot="1" x14ac:dyDescent="0.3">
      <c r="A4" s="21"/>
      <c r="B4" s="210" t="s">
        <v>1</v>
      </c>
      <c r="C4" s="509" t="s">
        <v>52</v>
      </c>
      <c r="D4" s="509"/>
      <c r="E4" s="21"/>
      <c r="F4" s="95" t="s">
        <v>14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40" customFormat="1" ht="15.75" thickBot="1" x14ac:dyDescent="0.3">
      <c r="A5" s="21"/>
      <c r="B5" s="64" t="s">
        <v>3</v>
      </c>
      <c r="C5" s="490" t="str">
        <f>'1)_Associated_companies'!C5:D5</f>
        <v>Spartan UK LTD</v>
      </c>
      <c r="D5" s="490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customFormat="1" ht="15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40" s="21" customFormat="1" ht="15" thickBot="1" x14ac:dyDescent="0.25"/>
    <row r="8" spans="1:40" s="21" customFormat="1" ht="15" customHeight="1" thickBot="1" x14ac:dyDescent="0.25">
      <c r="C8" s="495" t="s">
        <v>244</v>
      </c>
      <c r="D8" s="495"/>
      <c r="E8" s="495"/>
      <c r="F8" s="495"/>
    </row>
    <row r="9" spans="1:40" customFormat="1" ht="15.75" thickBot="1" x14ac:dyDescent="0.3">
      <c r="A9" s="21"/>
      <c r="B9" s="60"/>
      <c r="C9" s="211">
        <v>2018</v>
      </c>
      <c r="D9" s="212">
        <v>2019</v>
      </c>
      <c r="E9" s="213">
        <v>2020</v>
      </c>
      <c r="F9" s="214" t="s">
        <v>137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2"/>
      <c r="AL9" s="22"/>
      <c r="AM9" s="22"/>
      <c r="AN9" s="22"/>
    </row>
    <row r="10" spans="1:40" customFormat="1" ht="42" customHeight="1" thickBot="1" x14ac:dyDescent="0.3">
      <c r="A10" s="21"/>
      <c r="B10" s="215" t="s">
        <v>245</v>
      </c>
      <c r="C10" s="216">
        <v>-1966760</v>
      </c>
      <c r="D10" s="216">
        <v>-239367</v>
      </c>
      <c r="E10" s="216">
        <v>-314919</v>
      </c>
      <c r="F10" s="217">
        <v>15690383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2"/>
      <c r="AL10" s="22"/>
      <c r="AM10" s="22"/>
      <c r="AN10" s="22"/>
    </row>
    <row r="11" spans="1:40" s="21" customFormat="1" ht="9.9499999999999993" customHeight="1" thickBot="1" x14ac:dyDescent="0.25">
      <c r="B11" s="218"/>
      <c r="C11" s="219"/>
      <c r="D11" s="219"/>
      <c r="E11" s="219"/>
      <c r="F11" s="219"/>
    </row>
    <row r="12" spans="1:40" customFormat="1" ht="15.95" customHeight="1" thickBot="1" x14ac:dyDescent="0.3">
      <c r="A12" s="21"/>
      <c r="B12" s="515" t="s">
        <v>246</v>
      </c>
      <c r="C12" s="515"/>
      <c r="D12" s="515"/>
      <c r="E12" s="515"/>
      <c r="F12" s="515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2"/>
      <c r="AL12" s="22"/>
      <c r="AM12" s="22"/>
      <c r="AN12" s="22"/>
    </row>
    <row r="13" spans="1:40" customFormat="1" ht="28.5" x14ac:dyDescent="0.25">
      <c r="A13" s="21"/>
      <c r="B13" s="220" t="s">
        <v>247</v>
      </c>
      <c r="C13" s="221" t="s">
        <v>405</v>
      </c>
      <c r="D13" s="221" t="s">
        <v>405</v>
      </c>
      <c r="E13" s="221" t="s">
        <v>405</v>
      </c>
      <c r="F13" s="222" t="s">
        <v>405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2"/>
      <c r="AL13" s="22"/>
      <c r="AM13" s="22"/>
      <c r="AN13" s="22"/>
    </row>
    <row r="14" spans="1:40" customFormat="1" ht="29.25" thickBot="1" x14ac:dyDescent="0.3">
      <c r="A14" s="21"/>
      <c r="B14" s="125" t="s">
        <v>248</v>
      </c>
      <c r="C14" s="223" t="s">
        <v>405</v>
      </c>
      <c r="D14" s="223" t="s">
        <v>405</v>
      </c>
      <c r="E14" s="223" t="s">
        <v>405</v>
      </c>
      <c r="F14" s="224" t="s">
        <v>405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2"/>
      <c r="AL14" s="22"/>
      <c r="AM14" s="22"/>
      <c r="AN14" s="22"/>
    </row>
    <row r="15" spans="1:40" customFormat="1" ht="45.75" thickBot="1" x14ac:dyDescent="0.3">
      <c r="A15" s="21"/>
      <c r="B15" s="225" t="s">
        <v>249</v>
      </c>
      <c r="C15" s="226" t="s">
        <v>405</v>
      </c>
      <c r="D15" s="227" t="s">
        <v>405</v>
      </c>
      <c r="E15" s="227" t="s">
        <v>405</v>
      </c>
      <c r="F15" s="228" t="s">
        <v>405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2"/>
      <c r="AL15" s="22"/>
      <c r="AM15" s="22"/>
      <c r="AN15" s="22"/>
    </row>
    <row r="16" spans="1:40" customFormat="1" ht="9.9499999999999993" customHeight="1" thickBot="1" x14ac:dyDescent="0.3">
      <c r="A16" s="21"/>
      <c r="B16" s="218"/>
      <c r="C16" s="219"/>
      <c r="D16" s="219"/>
      <c r="E16" s="219"/>
      <c r="F16" s="219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2"/>
      <c r="AL16" s="22"/>
      <c r="AM16" s="22"/>
      <c r="AN16" s="22"/>
    </row>
    <row r="17" spans="1:40" customFormat="1" ht="17.45" customHeight="1" thickBot="1" x14ac:dyDescent="0.3">
      <c r="A17" s="21"/>
      <c r="B17" s="515" t="s">
        <v>250</v>
      </c>
      <c r="C17" s="515"/>
      <c r="D17" s="515"/>
      <c r="E17" s="515"/>
      <c r="F17" s="515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2"/>
      <c r="AL17" s="22"/>
      <c r="AM17" s="22"/>
      <c r="AN17" s="22"/>
    </row>
    <row r="18" spans="1:40" customFormat="1" ht="42" customHeight="1" x14ac:dyDescent="0.25">
      <c r="A18" s="21"/>
      <c r="B18" s="220" t="s">
        <v>251</v>
      </c>
      <c r="C18" s="221" t="s">
        <v>405</v>
      </c>
      <c r="D18" s="221" t="s">
        <v>405</v>
      </c>
      <c r="E18" s="221" t="s">
        <v>405</v>
      </c>
      <c r="F18" s="222" t="s">
        <v>405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2"/>
      <c r="AL18" s="22"/>
      <c r="AM18" s="22"/>
      <c r="AN18" s="22"/>
    </row>
    <row r="19" spans="1:40" customFormat="1" ht="42" customHeight="1" thickBot="1" x14ac:dyDescent="0.3">
      <c r="A19" s="21"/>
      <c r="B19" s="125" t="s">
        <v>252</v>
      </c>
      <c r="C19" s="223" t="s">
        <v>405</v>
      </c>
      <c r="D19" s="223" t="s">
        <v>405</v>
      </c>
      <c r="E19" s="223" t="s">
        <v>405</v>
      </c>
      <c r="F19" s="224" t="s">
        <v>405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2"/>
      <c r="AL19" s="22"/>
      <c r="AM19" s="22"/>
      <c r="AN19" s="22"/>
    </row>
    <row r="20" spans="1:40" customFormat="1" ht="46.35" customHeight="1" thickBot="1" x14ac:dyDescent="0.3">
      <c r="A20" s="21"/>
      <c r="B20" s="225" t="s">
        <v>253</v>
      </c>
      <c r="C20" s="226" t="s">
        <v>405</v>
      </c>
      <c r="D20" s="227" t="s">
        <v>405</v>
      </c>
      <c r="E20" s="227" t="s">
        <v>405</v>
      </c>
      <c r="F20" s="228" t="s">
        <v>405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2"/>
      <c r="AL20" s="22"/>
      <c r="AM20" s="22"/>
      <c r="AN20" s="22"/>
    </row>
    <row r="21" spans="1:40" customFormat="1" ht="9.9499999999999993" customHeight="1" thickBot="1" x14ac:dyDescent="0.3">
      <c r="A21" s="21"/>
      <c r="B21" s="218"/>
      <c r="C21" s="219"/>
      <c r="D21" s="219"/>
      <c r="E21" s="219"/>
      <c r="F21" s="219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2"/>
      <c r="AL21" s="22"/>
      <c r="AM21" s="22"/>
      <c r="AN21" s="22"/>
    </row>
    <row r="22" spans="1:40" customFormat="1" ht="62.25" customHeight="1" thickBot="1" x14ac:dyDescent="0.3">
      <c r="A22" s="21"/>
      <c r="B22" s="229" t="s">
        <v>254</v>
      </c>
      <c r="C22" s="226" t="s">
        <v>405</v>
      </c>
      <c r="D22" s="230" t="s">
        <v>405</v>
      </c>
      <c r="E22" s="230" t="s">
        <v>405</v>
      </c>
      <c r="F22" s="231" t="s">
        <v>405</v>
      </c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2"/>
      <c r="AL22" s="22"/>
      <c r="AM22" s="22"/>
      <c r="AN22" s="22"/>
    </row>
    <row r="23" spans="1:40" customFormat="1" ht="50.45" customHeight="1" thickBot="1" x14ac:dyDescent="0.3">
      <c r="A23" s="21"/>
      <c r="B23" s="90" t="s">
        <v>255</v>
      </c>
      <c r="C23" s="226" t="s">
        <v>405</v>
      </c>
      <c r="D23" s="227" t="s">
        <v>405</v>
      </c>
      <c r="E23" s="227" t="s">
        <v>405</v>
      </c>
      <c r="F23" s="228" t="s">
        <v>405</v>
      </c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2"/>
      <c r="AL23" s="22"/>
      <c r="AM23" s="22"/>
      <c r="AN23" s="22"/>
    </row>
    <row r="24" spans="1:40" customFormat="1" ht="15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customFormat="1" ht="15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</row>
    <row r="26" spans="1:40" customFormat="1" ht="15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customFormat="1" ht="15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0" customFormat="1" ht="15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0" customFormat="1" ht="15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1:40" customFormat="1" ht="15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customFormat="1" ht="15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 customFormat="1" ht="15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 customFormat="1" ht="15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</row>
    <row r="34" spans="1:40" customFormat="1" ht="15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</row>
    <row r="35" spans="1:40" customFormat="1" ht="15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 customFormat="1" ht="15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0" customFormat="1" ht="15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</sheetData>
  <mergeCells count="6">
    <mergeCell ref="B17:F17"/>
    <mergeCell ref="B3:D3"/>
    <mergeCell ref="C4:D4"/>
    <mergeCell ref="C5:D5"/>
    <mergeCell ref="C8:F8"/>
    <mergeCell ref="B12:F12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2"/>
  <sheetViews>
    <sheetView zoomScale="85" zoomScaleNormal="85" workbookViewId="0">
      <selection activeCell="C11" sqref="C11:F18"/>
    </sheetView>
  </sheetViews>
  <sheetFormatPr defaultColWidth="9.5703125" defaultRowHeight="14.25" x14ac:dyDescent="0.2"/>
  <cols>
    <col min="1" max="1" width="9.140625" style="22" customWidth="1"/>
    <col min="2" max="2" width="31" style="22" customWidth="1"/>
    <col min="3" max="3" width="17" style="22" customWidth="1"/>
    <col min="4" max="4" width="17.140625" style="22" customWidth="1"/>
    <col min="5" max="5" width="16.5703125" style="22" customWidth="1"/>
    <col min="6" max="6" width="17" style="22" customWidth="1"/>
    <col min="7" max="7" width="9.5703125" style="22" customWidth="1"/>
    <col min="8" max="16384" width="9.5703125" style="22"/>
  </cols>
  <sheetData>
    <row r="1" spans="1:40" s="21" customFormat="1" ht="14.1" customHeight="1" x14ac:dyDescent="0.25">
      <c r="B1" s="209" t="s">
        <v>49</v>
      </c>
    </row>
    <row r="2" spans="1:40" ht="14.1" customHeight="1" thickBo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40" ht="20.100000000000001" customHeight="1" thickBot="1" x14ac:dyDescent="0.25">
      <c r="A3" s="21"/>
      <c r="B3" s="516" t="s">
        <v>256</v>
      </c>
      <c r="C3" s="516"/>
      <c r="D3" s="516"/>
      <c r="E3" s="21"/>
      <c r="F3" s="94" t="s">
        <v>105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40" ht="15.75" customHeight="1" thickBot="1" x14ac:dyDescent="0.25">
      <c r="A4" s="21"/>
      <c r="B4" s="232" t="s">
        <v>257</v>
      </c>
      <c r="C4" s="509" t="s">
        <v>52</v>
      </c>
      <c r="D4" s="509"/>
      <c r="E4" s="21"/>
      <c r="F4" s="95" t="s">
        <v>14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40" ht="15.75" thickBot="1" x14ac:dyDescent="0.3">
      <c r="A5" s="21"/>
      <c r="B5" s="51" t="s">
        <v>3</v>
      </c>
      <c r="C5" s="490" t="s">
        <v>403</v>
      </c>
      <c r="D5" s="490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40" s="21" customFormat="1" ht="15.75" thickBot="1" x14ac:dyDescent="0.3">
      <c r="J7" s="233"/>
    </row>
    <row r="8" spans="1:40" s="21" customFormat="1" ht="15" customHeight="1" thickBot="1" x14ac:dyDescent="0.3">
      <c r="C8" s="495" t="s">
        <v>258</v>
      </c>
      <c r="D8" s="495"/>
      <c r="E8" s="495"/>
      <c r="F8" s="495"/>
      <c r="J8" s="233"/>
    </row>
    <row r="9" spans="1:40" ht="15.75" thickBot="1" x14ac:dyDescent="0.3">
      <c r="A9" s="21"/>
      <c r="B9" s="60"/>
      <c r="C9" s="211">
        <v>2018</v>
      </c>
      <c r="D9" s="212">
        <v>2019</v>
      </c>
      <c r="E9" s="234">
        <v>2020</v>
      </c>
      <c r="F9" s="214" t="s">
        <v>137</v>
      </c>
      <c r="G9" s="21"/>
      <c r="H9" s="21"/>
      <c r="I9" s="21"/>
      <c r="J9" s="233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40" ht="30" customHeight="1" x14ac:dyDescent="0.25">
      <c r="A10" s="21"/>
      <c r="B10" s="235" t="s">
        <v>245</v>
      </c>
      <c r="C10" s="236">
        <v>-1966760</v>
      </c>
      <c r="D10" s="221">
        <v>-239367</v>
      </c>
      <c r="E10" s="221">
        <v>-314919</v>
      </c>
      <c r="F10" s="222">
        <v>15690383</v>
      </c>
      <c r="G10" s="21"/>
      <c r="H10" s="21"/>
      <c r="I10" s="21"/>
      <c r="J10" s="233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40" ht="30" customHeight="1" x14ac:dyDescent="0.2">
      <c r="A11" s="21"/>
      <c r="B11" s="237" t="s">
        <v>259</v>
      </c>
      <c r="C11" s="354" t="s">
        <v>405</v>
      </c>
      <c r="D11" s="354" t="s">
        <v>405</v>
      </c>
      <c r="E11" s="354" t="s">
        <v>405</v>
      </c>
      <c r="F11" s="355" t="s">
        <v>405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40" ht="30" customHeight="1" x14ac:dyDescent="0.2">
      <c r="A12" s="21"/>
      <c r="B12" s="237" t="s">
        <v>106</v>
      </c>
      <c r="C12" s="354" t="s">
        <v>405</v>
      </c>
      <c r="D12" s="356" t="s">
        <v>405</v>
      </c>
      <c r="E12" s="356" t="s">
        <v>405</v>
      </c>
      <c r="F12" s="355" t="s">
        <v>405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40" ht="30" customHeight="1" x14ac:dyDescent="0.2">
      <c r="A13" s="21"/>
      <c r="B13" s="237" t="s">
        <v>260</v>
      </c>
      <c r="C13" s="354" t="s">
        <v>405</v>
      </c>
      <c r="D13" s="356" t="s">
        <v>405</v>
      </c>
      <c r="E13" s="356" t="s">
        <v>405</v>
      </c>
      <c r="F13" s="355" t="s">
        <v>405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40" ht="30" customHeight="1" thickBot="1" x14ac:dyDescent="0.25">
      <c r="A14" s="21"/>
      <c r="B14" s="127" t="s">
        <v>261</v>
      </c>
      <c r="C14" s="357" t="s">
        <v>405</v>
      </c>
      <c r="D14" s="358" t="s">
        <v>405</v>
      </c>
      <c r="E14" s="358" t="s">
        <v>405</v>
      </c>
      <c r="F14" s="359" t="s">
        <v>405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40" ht="30" customHeight="1" x14ac:dyDescent="0.2">
      <c r="A15" s="21"/>
      <c r="B15" s="91" t="s">
        <v>262</v>
      </c>
      <c r="C15" s="360" t="s">
        <v>405</v>
      </c>
      <c r="D15" s="361" t="s">
        <v>405</v>
      </c>
      <c r="E15" s="361" t="s">
        <v>405</v>
      </c>
      <c r="F15" s="362" t="s">
        <v>405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40" ht="30" customHeight="1" x14ac:dyDescent="0.2">
      <c r="A16" s="21"/>
      <c r="B16" s="237" t="s">
        <v>263</v>
      </c>
      <c r="C16" s="354" t="s">
        <v>405</v>
      </c>
      <c r="D16" s="356" t="s">
        <v>405</v>
      </c>
      <c r="E16" s="356" t="s">
        <v>405</v>
      </c>
      <c r="F16" s="355" t="s">
        <v>405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40" ht="30" customHeight="1" thickBot="1" x14ac:dyDescent="0.25">
      <c r="A17" s="21"/>
      <c r="B17" s="127" t="s">
        <v>264</v>
      </c>
      <c r="C17" s="357" t="s">
        <v>405</v>
      </c>
      <c r="D17" s="358" t="s">
        <v>405</v>
      </c>
      <c r="E17" s="358" t="s">
        <v>405</v>
      </c>
      <c r="F17" s="359" t="s">
        <v>405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40" ht="30" customHeight="1" thickBot="1" x14ac:dyDescent="0.25">
      <c r="A18" s="21"/>
      <c r="B18" s="90" t="s">
        <v>265</v>
      </c>
      <c r="C18" s="363" t="s">
        <v>405</v>
      </c>
      <c r="D18" s="364" t="s">
        <v>405</v>
      </c>
      <c r="E18" s="364" t="s">
        <v>405</v>
      </c>
      <c r="F18" s="365" t="s">
        <v>405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40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</row>
    <row r="26" spans="1:40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0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0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1:40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</sheetData>
  <mergeCells count="4">
    <mergeCell ref="B3:D3"/>
    <mergeCell ref="C4:D4"/>
    <mergeCell ref="C5:D5"/>
    <mergeCell ref="C8:F8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3"/>
  <sheetViews>
    <sheetView workbookViewId="0">
      <selection activeCell="C14" sqref="C14"/>
    </sheetView>
  </sheetViews>
  <sheetFormatPr defaultColWidth="9.28515625" defaultRowHeight="14.25" x14ac:dyDescent="0.2"/>
  <cols>
    <col min="1" max="1" width="8.85546875" style="22" customWidth="1"/>
    <col min="2" max="8" width="21.140625" style="22" customWidth="1"/>
    <col min="9" max="9" width="9.28515625" style="22" customWidth="1"/>
    <col min="10" max="16384" width="9.28515625" style="22"/>
  </cols>
  <sheetData>
    <row r="1" spans="1:51" s="21" customFormat="1" ht="15" customHeight="1" x14ac:dyDescent="0.25">
      <c r="B1" s="238" t="s">
        <v>49</v>
      </c>
    </row>
    <row r="2" spans="1:51" ht="15" customHeight="1" thickBo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</row>
    <row r="3" spans="1:51" ht="20.100000000000001" customHeight="1" thickBot="1" x14ac:dyDescent="0.25">
      <c r="A3" s="21"/>
      <c r="B3" s="499" t="s">
        <v>266</v>
      </c>
      <c r="C3" s="499"/>
      <c r="D3" s="499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</row>
    <row r="4" spans="1:51" x14ac:dyDescent="0.2">
      <c r="A4" s="21"/>
      <c r="B4" s="210" t="s">
        <v>1</v>
      </c>
      <c r="C4" s="509" t="s">
        <v>52</v>
      </c>
      <c r="D4" s="509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</row>
    <row r="5" spans="1:51" ht="15.75" thickBot="1" x14ac:dyDescent="0.3">
      <c r="A5" s="21"/>
      <c r="B5" s="64" t="s">
        <v>3</v>
      </c>
      <c r="C5" s="490" t="s">
        <v>403</v>
      </c>
      <c r="D5" s="490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</row>
    <row r="6" spans="1:51" x14ac:dyDescent="0.2">
      <c r="A6" s="21"/>
      <c r="B6" s="49"/>
      <c r="C6" s="239"/>
      <c r="D6" s="239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</row>
    <row r="7" spans="1:51" x14ac:dyDescent="0.2">
      <c r="A7" s="21"/>
      <c r="B7" s="58" t="s">
        <v>55</v>
      </c>
      <c r="C7" s="239"/>
      <c r="D7" s="239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</row>
    <row r="8" spans="1:51" ht="15" thickBot="1" x14ac:dyDescent="0.25">
      <c r="A8" s="21"/>
      <c r="B8" s="49"/>
      <c r="C8" s="49"/>
      <c r="D8" s="21"/>
      <c r="E8" s="21"/>
      <c r="F8" s="21"/>
      <c r="G8" s="240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</row>
    <row r="9" spans="1:51" ht="29.25" thickBot="1" x14ac:dyDescent="0.25">
      <c r="A9" s="21"/>
      <c r="B9" s="241" t="s">
        <v>150</v>
      </c>
      <c r="C9" s="161" t="s">
        <v>93</v>
      </c>
      <c r="D9" s="161" t="s">
        <v>267</v>
      </c>
      <c r="E9" s="161" t="s">
        <v>268</v>
      </c>
      <c r="F9" s="161" t="s">
        <v>269</v>
      </c>
      <c r="G9" s="161" t="s">
        <v>270</v>
      </c>
      <c r="H9" s="162" t="s">
        <v>271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</row>
    <row r="10" spans="1:51" x14ac:dyDescent="0.2">
      <c r="A10" s="21"/>
      <c r="B10" s="87"/>
      <c r="C10" s="85"/>
      <c r="D10" s="85"/>
      <c r="E10" s="85"/>
      <c r="F10" s="85"/>
      <c r="G10" s="85"/>
      <c r="H10" s="86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</row>
    <row r="11" spans="1:51" x14ac:dyDescent="0.2">
      <c r="A11" s="21"/>
      <c r="B11" s="87"/>
      <c r="C11" s="85"/>
      <c r="D11" s="85"/>
      <c r="E11" s="85"/>
      <c r="F11" s="85"/>
      <c r="G11" s="85"/>
      <c r="H11" s="86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</row>
    <row r="12" spans="1:51" x14ac:dyDescent="0.2">
      <c r="A12" s="21"/>
      <c r="B12" s="87"/>
      <c r="C12" s="85"/>
      <c r="D12" s="85"/>
      <c r="E12" s="85"/>
      <c r="F12" s="85"/>
      <c r="G12" s="85"/>
      <c r="H12" s="86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</row>
    <row r="13" spans="1:51" x14ac:dyDescent="0.2">
      <c r="A13" s="21"/>
      <c r="B13" s="87"/>
      <c r="C13" s="85"/>
      <c r="D13" s="85"/>
      <c r="E13" s="85"/>
      <c r="F13" s="85"/>
      <c r="G13" s="85"/>
      <c r="H13" s="86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</row>
    <row r="14" spans="1:51" x14ac:dyDescent="0.2">
      <c r="A14" s="21"/>
      <c r="B14" s="87"/>
      <c r="C14" s="85"/>
      <c r="D14" s="85"/>
      <c r="E14" s="85"/>
      <c r="F14" s="85"/>
      <c r="G14" s="85"/>
      <c r="H14" s="86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</row>
    <row r="15" spans="1:51" ht="15" thickBot="1" x14ac:dyDescent="0.25">
      <c r="A15" s="21"/>
      <c r="B15" s="88"/>
      <c r="C15" s="89"/>
      <c r="D15" s="89"/>
      <c r="E15" s="89"/>
      <c r="F15" s="89"/>
      <c r="G15" s="89"/>
      <c r="H15" s="7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</row>
    <row r="16" spans="1:51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</row>
    <row r="17" spans="1:51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</row>
    <row r="18" spans="1:51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</row>
    <row r="19" spans="1:51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</row>
    <row r="20" spans="1:51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</row>
    <row r="21" spans="1:51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</row>
    <row r="22" spans="1:51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</row>
    <row r="23" spans="1:51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</row>
    <row r="24" spans="1:5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</row>
    <row r="25" spans="1:5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</row>
    <row r="26" spans="1:5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</row>
    <row r="27" spans="1:5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</row>
    <row r="28" spans="1:51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</row>
    <row r="29" spans="1:51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</row>
    <row r="30" spans="1:51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</row>
    <row r="31" spans="1:51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</row>
    <row r="32" spans="1:51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</row>
    <row r="33" spans="1:51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</row>
    <row r="34" spans="1:51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</row>
    <row r="35" spans="1:51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</row>
    <row r="36" spans="1:5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</row>
    <row r="37" spans="1:51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</row>
    <row r="38" spans="1:51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</row>
    <row r="39" spans="1:51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</row>
    <row r="40" spans="1:51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</row>
    <row r="41" spans="1:51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</row>
    <row r="42" spans="1:5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</row>
    <row r="43" spans="1:5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</row>
    <row r="44" spans="1:5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</row>
    <row r="45" spans="1:51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</row>
    <row r="46" spans="1:51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</row>
    <row r="47" spans="1:51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</row>
    <row r="48" spans="1:51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</row>
    <row r="49" spans="1:51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</row>
    <row r="50" spans="1:51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</row>
    <row r="51" spans="1:51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</row>
    <row r="52" spans="1:5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</row>
    <row r="53" spans="1:5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</row>
    <row r="54" spans="1:5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</row>
    <row r="55" spans="1:5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</row>
    <row r="56" spans="1:5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</row>
    <row r="57" spans="1:5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</row>
    <row r="58" spans="1:5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</row>
    <row r="59" spans="1:5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</row>
    <row r="60" spans="1:5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</row>
    <row r="61" spans="1:5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</row>
    <row r="62" spans="1:5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</row>
    <row r="63" spans="1:51" x14ac:dyDescent="0.2">
      <c r="B63" s="21"/>
      <c r="C63" s="21"/>
      <c r="D63" s="21"/>
      <c r="E63" s="21"/>
      <c r="F63" s="21"/>
      <c r="G63" s="21"/>
      <c r="H63" s="21"/>
    </row>
  </sheetData>
  <mergeCells count="3">
    <mergeCell ref="B3:D3"/>
    <mergeCell ref="C4:D4"/>
    <mergeCell ref="C5:D5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workbookViewId="0">
      <selection activeCell="G19" sqref="G19"/>
    </sheetView>
  </sheetViews>
  <sheetFormatPr defaultColWidth="9.28515625" defaultRowHeight="14.25" x14ac:dyDescent="0.2"/>
  <cols>
    <col min="1" max="1" width="8.85546875" style="22" customWidth="1"/>
    <col min="2" max="5" width="10.85546875" style="22" customWidth="1"/>
    <col min="6" max="6" width="9.28515625" style="22" customWidth="1"/>
    <col min="7" max="16384" width="9.28515625" style="22"/>
  </cols>
  <sheetData>
    <row r="1" spans="1:26" ht="1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5" customHeight="1" thickBo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0.100000000000001" customHeight="1" thickBot="1" x14ac:dyDescent="0.25">
      <c r="A3" s="21"/>
      <c r="B3" s="488" t="s">
        <v>32</v>
      </c>
      <c r="C3" s="488"/>
      <c r="D3" s="488"/>
      <c r="E3" s="488"/>
      <c r="F3" s="488"/>
      <c r="G3" s="488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s="25" customFormat="1" ht="15.75" customHeight="1" x14ac:dyDescent="0.25">
      <c r="A5" s="23"/>
      <c r="B5" s="24" t="s">
        <v>33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s="25" customFormat="1" ht="15.75" customHeight="1" x14ac:dyDescent="0.25">
      <c r="A6" s="23"/>
      <c r="B6" s="24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5" customFormat="1" ht="15.75" customHeight="1" x14ac:dyDescent="0.25">
      <c r="A7" s="23"/>
      <c r="B7" s="24" t="s">
        <v>35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5" customFormat="1" ht="15.75" customHeight="1" x14ac:dyDescent="0.25">
      <c r="A8" s="23"/>
      <c r="B8" s="24" t="s">
        <v>36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5" customFormat="1" ht="15.75" customHeight="1" x14ac:dyDescent="0.25">
      <c r="A9" s="23"/>
      <c r="B9" s="24" t="s">
        <v>37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25" customFormat="1" ht="15.75" customHeight="1" x14ac:dyDescent="0.25">
      <c r="A10" s="23"/>
      <c r="B10" s="24" t="s">
        <v>38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25" customFormat="1" ht="15.75" customHeight="1" x14ac:dyDescent="0.25">
      <c r="A11" s="23"/>
      <c r="B11" s="24" t="s">
        <v>39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s="25" customFormat="1" ht="15.75" customHeight="1" x14ac:dyDescent="0.25">
      <c r="A12" s="23"/>
      <c r="B12" s="24" t="s">
        <v>40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s="25" customFormat="1" ht="15.75" customHeight="1" x14ac:dyDescent="0.25">
      <c r="A13" s="23"/>
      <c r="B13" s="24" t="s">
        <v>41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s="25" customFormat="1" ht="15.75" customHeight="1" x14ac:dyDescent="0.25">
      <c r="A14" s="23"/>
      <c r="B14" s="24" t="s">
        <v>42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s="25" customFormat="1" ht="15.75" customHeight="1" x14ac:dyDescent="0.25">
      <c r="A15" s="23"/>
      <c r="B15" s="24" t="s">
        <v>43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s="25" customFormat="1" ht="15.75" customHeight="1" x14ac:dyDescent="0.25">
      <c r="A16" s="23"/>
      <c r="B16" s="24" t="s">
        <v>44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s="25" customFormat="1" ht="15.75" customHeight="1" x14ac:dyDescent="0.25">
      <c r="A17" s="23"/>
      <c r="B17" s="24" t="s">
        <v>45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5" x14ac:dyDescent="0.2">
      <c r="A18" s="21"/>
      <c r="B18" s="24" t="s">
        <v>46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" x14ac:dyDescent="0.2">
      <c r="A19" s="21"/>
      <c r="B19" s="24" t="s">
        <v>47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" x14ac:dyDescent="0.2">
      <c r="A20" s="21"/>
      <c r="B20" s="24" t="s">
        <v>48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</sheetData>
  <mergeCells count="1">
    <mergeCell ref="B3:G3"/>
  </mergeCells>
  <hyperlinks>
    <hyperlink ref="B5" location="'1) Related companies'!A1" display="1) Associated companies"/>
    <hyperlink ref="B6" location="'2) Shareholdings'!A1" display="2) Shareholdings"/>
    <hyperlink ref="B7" location="'3) PCN comparison'!A1" display="3) PCN comparison"/>
    <hyperlink ref="B8" location="'4) Cost to make and sell'!A1" display="4) Cost to make and sell"/>
    <hyperlink ref="B9" location="'5) Cost reconciliation'!A1" display="5) Cost reconciliation"/>
    <hyperlink ref="B10" location="'6) Raw materials and input '!A1" display="6) Raw materials and input purchases"/>
    <hyperlink ref="B12" location="'7) T by T domestic sales'!A1" display="8) T by T domestic sales"/>
    <hyperlink ref="B13" location="'8)  Export Sales'!A1" display="9) Export Sales"/>
    <hyperlink ref="B14" location="'9) Captive sales and use'!A1" display="10) Sales reconciliation"/>
    <hyperlink ref="B15" location="'10) Purchases of like goods '!A1" display="11) Captive sales and use"/>
    <hyperlink ref="B16" location="'11) Injury'!A1" display="12) Injury"/>
    <hyperlink ref="B17" location="'12) Investments'!A1" display="13) Investments"/>
    <hyperlink ref="B20" location="'13) Forward sales contracts'!A1" display="16) Forward sales contracts"/>
  </hyperlinks>
  <pageMargins left="0.70000000000000007" right="0.70000000000000007" top="0.75" bottom="0.75" header="0.30000000000000004" footer="0.30000000000000004"/>
  <pageSetup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"/>
  <sheetViews>
    <sheetView workbookViewId="0">
      <selection activeCell="F13" sqref="F13"/>
    </sheetView>
  </sheetViews>
  <sheetFormatPr defaultColWidth="21.85546875" defaultRowHeight="14.25" x14ac:dyDescent="0.2"/>
  <cols>
    <col min="1" max="1" width="8.85546875" style="22" customWidth="1"/>
    <col min="2" max="2" width="21.140625" style="22" customWidth="1"/>
    <col min="3" max="3" width="21.140625" style="319" customWidth="1"/>
    <col min="4" max="4" width="28.28515625" style="22" customWidth="1"/>
    <col min="5" max="9" width="21.140625" style="22" customWidth="1"/>
    <col min="10" max="10" width="21.85546875" style="22" customWidth="1"/>
    <col min="11" max="16384" width="21.85546875" style="22"/>
  </cols>
  <sheetData>
    <row r="1" spans="1:26" s="21" customFormat="1" ht="15" customHeight="1" x14ac:dyDescent="0.2">
      <c r="B1" s="24" t="s">
        <v>49</v>
      </c>
      <c r="C1" s="320"/>
    </row>
    <row r="2" spans="1:26" ht="15" customHeight="1" thickBot="1" x14ac:dyDescent="0.25">
      <c r="A2" s="21"/>
      <c r="B2" s="21"/>
      <c r="C2" s="32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0.100000000000001" customHeight="1" thickBot="1" x14ac:dyDescent="0.25">
      <c r="A3" s="21"/>
      <c r="B3" s="488" t="s">
        <v>50</v>
      </c>
      <c r="C3" s="488"/>
      <c r="D3" s="488"/>
      <c r="E3" s="21"/>
      <c r="F3" s="492" t="s">
        <v>51</v>
      </c>
      <c r="G3" s="492"/>
      <c r="H3" s="492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5.75" thickBot="1" x14ac:dyDescent="0.3">
      <c r="A4" s="21"/>
      <c r="B4" s="26" t="s">
        <v>1</v>
      </c>
      <c r="C4" s="493" t="s">
        <v>52</v>
      </c>
      <c r="D4" s="493"/>
      <c r="E4" s="21"/>
      <c r="F4" s="27" t="s">
        <v>53</v>
      </c>
      <c r="G4" s="494" t="s">
        <v>374</v>
      </c>
      <c r="H4" s="494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45.75" thickBot="1" x14ac:dyDescent="0.3">
      <c r="A5" s="21"/>
      <c r="B5" s="28" t="s">
        <v>3</v>
      </c>
      <c r="C5" s="490" t="s">
        <v>373</v>
      </c>
      <c r="D5" s="490"/>
      <c r="E5" s="1"/>
      <c r="F5" s="27" t="s">
        <v>54</v>
      </c>
      <c r="G5" s="494" t="s">
        <v>402</v>
      </c>
      <c r="H5" s="494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x14ac:dyDescent="0.2">
      <c r="A6" s="21"/>
      <c r="B6" s="21"/>
      <c r="C6" s="320"/>
      <c r="D6" s="21"/>
      <c r="E6" s="1"/>
      <c r="F6" s="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x14ac:dyDescent="0.2">
      <c r="A7" s="21"/>
      <c r="B7" s="29" t="s">
        <v>55</v>
      </c>
      <c r="C7" s="3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" thickBot="1" x14ac:dyDescent="0.25">
      <c r="A8" s="21"/>
      <c r="B8" s="21"/>
      <c r="C8" s="3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s="25" customFormat="1" ht="18" customHeight="1" thickBot="1" x14ac:dyDescent="0.3">
      <c r="A9" s="23"/>
      <c r="B9" s="491" t="s">
        <v>56</v>
      </c>
      <c r="C9" s="491"/>
      <c r="D9" s="491"/>
      <c r="E9" s="491"/>
      <c r="F9" s="491"/>
      <c r="G9" s="30" t="s">
        <v>57</v>
      </c>
      <c r="H9" s="491" t="s">
        <v>58</v>
      </c>
      <c r="I9" s="491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60.75" thickBot="1" x14ac:dyDescent="0.25">
      <c r="A10" s="21"/>
      <c r="B10" s="31" t="s">
        <v>59</v>
      </c>
      <c r="C10" s="32" t="s">
        <v>60</v>
      </c>
      <c r="D10" s="32" t="s">
        <v>61</v>
      </c>
      <c r="E10" s="32" t="s">
        <v>62</v>
      </c>
      <c r="F10" s="33" t="s">
        <v>63</v>
      </c>
      <c r="G10" s="34" t="s">
        <v>64</v>
      </c>
      <c r="H10" s="35" t="s">
        <v>65</v>
      </c>
      <c r="I10" s="36" t="s">
        <v>66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s="250" customFormat="1" ht="42.75" x14ac:dyDescent="0.2">
      <c r="A11" s="258"/>
      <c r="B11" s="257" t="s">
        <v>372</v>
      </c>
      <c r="C11" s="256" t="s">
        <v>371</v>
      </c>
      <c r="D11" s="255" t="s">
        <v>370</v>
      </c>
      <c r="E11" s="254"/>
      <c r="F11" s="253" t="s">
        <v>369</v>
      </c>
      <c r="G11" s="252" t="s">
        <v>368</v>
      </c>
      <c r="H11" s="332">
        <v>0</v>
      </c>
      <c r="I11" s="331">
        <v>1</v>
      </c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</row>
    <row r="12" spans="1:26" s="250" customFormat="1" ht="57" x14ac:dyDescent="0.2">
      <c r="A12" s="258"/>
      <c r="B12" s="330" t="s">
        <v>401</v>
      </c>
      <c r="C12" s="273" t="s">
        <v>400</v>
      </c>
      <c r="D12" s="329"/>
      <c r="E12" s="328" t="s">
        <v>399</v>
      </c>
      <c r="F12" s="327" t="s">
        <v>391</v>
      </c>
      <c r="G12" s="326" t="s">
        <v>392</v>
      </c>
      <c r="H12" s="325" t="s">
        <v>398</v>
      </c>
      <c r="I12" s="324">
        <v>0</v>
      </c>
      <c r="J12" s="251"/>
      <c r="K12" s="251"/>
      <c r="L12" s="251"/>
      <c r="M12" s="251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1"/>
      <c r="Z12" s="251"/>
    </row>
    <row r="13" spans="1:26" ht="13.5" customHeight="1" x14ac:dyDescent="0.2">
      <c r="A13" s="21"/>
      <c r="B13" s="38" t="s">
        <v>397</v>
      </c>
      <c r="C13" s="39" t="s">
        <v>396</v>
      </c>
      <c r="D13" s="39"/>
      <c r="E13" s="323" t="s">
        <v>395</v>
      </c>
      <c r="F13" s="40" t="s">
        <v>394</v>
      </c>
      <c r="G13" s="41" t="s">
        <v>393</v>
      </c>
      <c r="H13" s="322">
        <v>0</v>
      </c>
      <c r="I13" s="321">
        <v>0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x14ac:dyDescent="0.2">
      <c r="A14" s="21"/>
      <c r="B14" s="38"/>
      <c r="C14" s="39"/>
      <c r="D14" s="39"/>
      <c r="E14" s="323"/>
      <c r="F14" s="40"/>
      <c r="G14" s="41"/>
      <c r="H14" s="322"/>
      <c r="I14" s="3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x14ac:dyDescent="0.2">
      <c r="A15" s="21"/>
      <c r="B15" s="38"/>
      <c r="C15" s="39"/>
      <c r="D15" s="39"/>
      <c r="E15" s="323"/>
      <c r="F15" s="40"/>
      <c r="G15" s="41"/>
      <c r="H15" s="322"/>
      <c r="I15" s="3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x14ac:dyDescent="0.2">
      <c r="A16" s="21"/>
      <c r="B16" s="38"/>
      <c r="C16" s="39"/>
      <c r="D16" s="39"/>
      <c r="E16" s="323"/>
      <c r="F16" s="40"/>
      <c r="G16" s="41"/>
      <c r="H16" s="322"/>
      <c r="I16" s="3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x14ac:dyDescent="0.2">
      <c r="A17" s="21"/>
      <c r="B17" s="38"/>
      <c r="C17" s="39"/>
      <c r="D17" s="39"/>
      <c r="E17" s="323"/>
      <c r="F17" s="40"/>
      <c r="G17" s="41"/>
      <c r="H17" s="322"/>
      <c r="I17" s="3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x14ac:dyDescent="0.2">
      <c r="A18" s="21"/>
      <c r="B18" s="38"/>
      <c r="C18" s="39"/>
      <c r="D18" s="39"/>
      <c r="E18" s="323"/>
      <c r="F18" s="40"/>
      <c r="G18" s="41"/>
      <c r="H18" s="322"/>
      <c r="I18" s="3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x14ac:dyDescent="0.2">
      <c r="A19" s="21"/>
      <c r="B19" s="38"/>
      <c r="C19" s="39"/>
      <c r="D19" s="39"/>
      <c r="E19" s="323"/>
      <c r="F19" s="40"/>
      <c r="G19" s="41"/>
      <c r="H19" s="322"/>
      <c r="I19" s="3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x14ac:dyDescent="0.2">
      <c r="A20" s="21"/>
      <c r="B20" s="38"/>
      <c r="C20" s="39"/>
      <c r="D20" s="39"/>
      <c r="E20" s="323"/>
      <c r="F20" s="40"/>
      <c r="G20" s="41"/>
      <c r="H20" s="322"/>
      <c r="I20" s="3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x14ac:dyDescent="0.2">
      <c r="A21" s="21"/>
      <c r="B21" s="38"/>
      <c r="C21" s="39"/>
      <c r="D21" s="39"/>
      <c r="E21" s="323"/>
      <c r="F21" s="40"/>
      <c r="G21" s="41"/>
      <c r="H21" s="322"/>
      <c r="I21" s="3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x14ac:dyDescent="0.2">
      <c r="A22" s="21"/>
      <c r="B22" s="38"/>
      <c r="C22" s="39"/>
      <c r="D22" s="39"/>
      <c r="E22" s="323"/>
      <c r="F22" s="40"/>
      <c r="G22" s="41"/>
      <c r="H22" s="322"/>
      <c r="I22" s="3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x14ac:dyDescent="0.2">
      <c r="A23" s="21"/>
      <c r="B23" s="38"/>
      <c r="C23" s="39"/>
      <c r="D23" s="39"/>
      <c r="E23" s="323"/>
      <c r="F23" s="40"/>
      <c r="G23" s="41"/>
      <c r="H23" s="322"/>
      <c r="I23" s="3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x14ac:dyDescent="0.2">
      <c r="A24" s="21"/>
      <c r="B24" s="38"/>
      <c r="C24" s="39"/>
      <c r="D24" s="39"/>
      <c r="E24" s="323"/>
      <c r="F24" s="40"/>
      <c r="G24" s="41"/>
      <c r="H24" s="322"/>
      <c r="I24" s="3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x14ac:dyDescent="0.2">
      <c r="A25" s="21"/>
      <c r="B25" s="38"/>
      <c r="C25" s="39"/>
      <c r="D25" s="39"/>
      <c r="E25" s="323"/>
      <c r="F25" s="40"/>
      <c r="G25" s="41"/>
      <c r="H25" s="322"/>
      <c r="I25" s="3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x14ac:dyDescent="0.2">
      <c r="A26" s="21"/>
      <c r="B26" s="38"/>
      <c r="C26" s="39"/>
      <c r="D26" s="39"/>
      <c r="E26" s="323"/>
      <c r="F26" s="40"/>
      <c r="G26" s="41"/>
      <c r="H26" s="322"/>
      <c r="I26" s="3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x14ac:dyDescent="0.2">
      <c r="A27" s="21"/>
      <c r="B27" s="38"/>
      <c r="C27" s="39"/>
      <c r="D27" s="39"/>
      <c r="E27" s="323"/>
      <c r="F27" s="40"/>
      <c r="G27" s="41"/>
      <c r="H27" s="322"/>
      <c r="I27" s="3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x14ac:dyDescent="0.2">
      <c r="A28" s="21"/>
      <c r="B28" s="38"/>
      <c r="C28" s="39"/>
      <c r="D28" s="39"/>
      <c r="E28" s="323"/>
      <c r="F28" s="40"/>
      <c r="G28" s="41"/>
      <c r="H28" s="322"/>
      <c r="I28" s="3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x14ac:dyDescent="0.2">
      <c r="A29" s="21"/>
      <c r="B29" s="38"/>
      <c r="C29" s="39"/>
      <c r="D29" s="39"/>
      <c r="E29" s="323"/>
      <c r="F29" s="40"/>
      <c r="G29" s="41"/>
      <c r="H29" s="322"/>
      <c r="I29" s="3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x14ac:dyDescent="0.2">
      <c r="A30" s="21"/>
      <c r="B30" s="38"/>
      <c r="C30" s="39"/>
      <c r="D30" s="39"/>
      <c r="E30" s="323"/>
      <c r="F30" s="40"/>
      <c r="G30" s="41"/>
      <c r="H30" s="322"/>
      <c r="I30" s="3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x14ac:dyDescent="0.2">
      <c r="A31" s="21"/>
      <c r="B31" s="38"/>
      <c r="C31" s="39"/>
      <c r="D31" s="39"/>
      <c r="E31" s="323"/>
      <c r="F31" s="40"/>
      <c r="G31" s="41"/>
      <c r="H31" s="322"/>
      <c r="I31" s="3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x14ac:dyDescent="0.2">
      <c r="A32" s="21"/>
      <c r="B32" s="38"/>
      <c r="C32" s="39"/>
      <c r="D32" s="39"/>
      <c r="E32" s="323"/>
      <c r="F32" s="40"/>
      <c r="G32" s="41"/>
      <c r="H32" s="322"/>
      <c r="I32" s="3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x14ac:dyDescent="0.2">
      <c r="A33" s="21"/>
      <c r="B33" s="38"/>
      <c r="C33" s="39"/>
      <c r="D33" s="39"/>
      <c r="E33" s="323"/>
      <c r="F33" s="40"/>
      <c r="G33" s="41"/>
      <c r="H33" s="322"/>
      <c r="I33" s="3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x14ac:dyDescent="0.2">
      <c r="A34" s="21"/>
      <c r="B34" s="38"/>
      <c r="C34" s="39"/>
      <c r="D34" s="39"/>
      <c r="E34" s="323"/>
      <c r="F34" s="40"/>
      <c r="G34" s="41"/>
      <c r="H34" s="322"/>
      <c r="I34" s="3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x14ac:dyDescent="0.2">
      <c r="A35" s="21"/>
      <c r="B35" s="38"/>
      <c r="C35" s="39"/>
      <c r="D35" s="39"/>
      <c r="E35" s="323"/>
      <c r="F35" s="40"/>
      <c r="G35" s="41"/>
      <c r="H35" s="322"/>
      <c r="I35" s="3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x14ac:dyDescent="0.2">
      <c r="A36" s="21"/>
      <c r="B36" s="38"/>
      <c r="C36" s="39"/>
      <c r="D36" s="39"/>
      <c r="E36" s="323"/>
      <c r="F36" s="40"/>
      <c r="G36" s="41"/>
      <c r="H36" s="322"/>
      <c r="I36" s="3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x14ac:dyDescent="0.2">
      <c r="A37" s="21"/>
      <c r="B37" s="38"/>
      <c r="C37" s="39"/>
      <c r="D37" s="39"/>
      <c r="E37" s="323"/>
      <c r="F37" s="40"/>
      <c r="G37" s="41"/>
      <c r="H37" s="322"/>
      <c r="I37" s="3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x14ac:dyDescent="0.2">
      <c r="A38" s="21"/>
      <c r="B38" s="38"/>
      <c r="C38" s="39"/>
      <c r="D38" s="39"/>
      <c r="E38" s="323"/>
      <c r="F38" s="40"/>
      <c r="G38" s="41"/>
      <c r="H38" s="322"/>
      <c r="I38" s="3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x14ac:dyDescent="0.2">
      <c r="A39" s="21"/>
      <c r="B39" s="38"/>
      <c r="C39" s="39"/>
      <c r="D39" s="39"/>
      <c r="E39" s="323"/>
      <c r="F39" s="40"/>
      <c r="G39" s="41"/>
      <c r="H39" s="322"/>
      <c r="I39" s="3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x14ac:dyDescent="0.2">
      <c r="A40" s="21"/>
      <c r="B40" s="38"/>
      <c r="C40" s="39"/>
      <c r="D40" s="39"/>
      <c r="E40" s="323"/>
      <c r="F40" s="40"/>
      <c r="G40" s="41"/>
      <c r="H40" s="322"/>
      <c r="I40" s="3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x14ac:dyDescent="0.2">
      <c r="A41" s="21"/>
      <c r="B41" s="38"/>
      <c r="C41" s="39"/>
      <c r="D41" s="39"/>
      <c r="E41" s="323"/>
      <c r="F41" s="40"/>
      <c r="G41" s="41"/>
      <c r="H41" s="322"/>
      <c r="I41" s="3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x14ac:dyDescent="0.2">
      <c r="A42" s="21"/>
      <c r="B42" s="38"/>
      <c r="C42" s="39"/>
      <c r="D42" s="39"/>
      <c r="E42" s="323"/>
      <c r="F42" s="40"/>
      <c r="G42" s="41"/>
      <c r="H42" s="322"/>
      <c r="I42" s="3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x14ac:dyDescent="0.2">
      <c r="A43" s="21"/>
      <c r="B43" s="38"/>
      <c r="C43" s="39"/>
      <c r="D43" s="323"/>
      <c r="E43" s="323"/>
      <c r="F43" s="40"/>
      <c r="G43" s="41"/>
      <c r="H43" s="322"/>
      <c r="I43" s="3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x14ac:dyDescent="0.2">
      <c r="A44" s="21"/>
      <c r="B44" s="23"/>
      <c r="C44" s="49"/>
      <c r="D44" s="23"/>
      <c r="E44" s="23"/>
      <c r="F44" s="23"/>
      <c r="G44" s="23"/>
      <c r="H44" s="23"/>
      <c r="I44" s="23"/>
      <c r="J44" s="23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x14ac:dyDescent="0.2">
      <c r="A45" s="21"/>
      <c r="B45" s="23"/>
      <c r="C45" s="49"/>
      <c r="D45" s="23"/>
      <c r="E45" s="23"/>
      <c r="F45" s="23"/>
      <c r="G45" s="23"/>
      <c r="H45" s="23"/>
      <c r="I45" s="23"/>
      <c r="J45" s="23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x14ac:dyDescent="0.2">
      <c r="A46" s="21"/>
      <c r="B46" s="23"/>
      <c r="C46" s="49"/>
      <c r="D46" s="23"/>
      <c r="E46" s="23"/>
      <c r="F46" s="23"/>
      <c r="G46" s="23"/>
      <c r="H46" s="23"/>
      <c r="I46" s="23"/>
      <c r="J46" s="23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x14ac:dyDescent="0.2">
      <c r="A47" s="21"/>
      <c r="B47" s="23"/>
      <c r="C47" s="49"/>
      <c r="D47" s="23"/>
      <c r="E47" s="23"/>
      <c r="F47" s="23"/>
      <c r="G47" s="23"/>
      <c r="H47" s="23"/>
      <c r="I47" s="23"/>
      <c r="J47" s="23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x14ac:dyDescent="0.2">
      <c r="A48" s="21"/>
      <c r="B48" s="23"/>
      <c r="C48" s="49"/>
      <c r="D48" s="23"/>
      <c r="E48" s="23"/>
      <c r="F48" s="23"/>
      <c r="G48" s="23"/>
      <c r="H48" s="23"/>
      <c r="I48" s="23"/>
      <c r="J48" s="23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x14ac:dyDescent="0.2">
      <c r="A49" s="21"/>
      <c r="B49" s="23"/>
      <c r="C49" s="49"/>
      <c r="D49" s="23"/>
      <c r="E49" s="23"/>
      <c r="F49" s="23"/>
      <c r="G49" s="23"/>
      <c r="H49" s="23"/>
      <c r="I49" s="23"/>
      <c r="J49" s="23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x14ac:dyDescent="0.2">
      <c r="A50" s="21"/>
      <c r="B50" s="23"/>
      <c r="C50" s="49"/>
      <c r="D50" s="23"/>
      <c r="E50" s="23"/>
      <c r="F50" s="23"/>
      <c r="G50" s="23"/>
      <c r="H50" s="23"/>
      <c r="I50" s="23"/>
      <c r="J50" s="23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x14ac:dyDescent="0.2">
      <c r="A51" s="21"/>
      <c r="B51" s="23"/>
      <c r="C51" s="49"/>
      <c r="D51" s="23"/>
      <c r="E51" s="23"/>
      <c r="F51" s="23"/>
      <c r="G51" s="23"/>
      <c r="H51" s="23"/>
      <c r="I51" s="23"/>
      <c r="J51" s="23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x14ac:dyDescent="0.2">
      <c r="A52" s="21"/>
      <c r="B52" s="21"/>
      <c r="C52" s="320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x14ac:dyDescent="0.2">
      <c r="A53" s="21"/>
      <c r="B53" s="21"/>
      <c r="C53" s="320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x14ac:dyDescent="0.2">
      <c r="A54" s="21"/>
      <c r="B54" s="21"/>
      <c r="C54" s="320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x14ac:dyDescent="0.2">
      <c r="A55" s="21"/>
      <c r="B55" s="21"/>
      <c r="C55" s="320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x14ac:dyDescent="0.2">
      <c r="A56" s="21"/>
      <c r="B56" s="21"/>
      <c r="C56" s="320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x14ac:dyDescent="0.2">
      <c r="A57" s="21"/>
      <c r="B57" s="21"/>
      <c r="C57" s="320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x14ac:dyDescent="0.2">
      <c r="A58" s="21"/>
      <c r="B58" s="21"/>
      <c r="C58" s="320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x14ac:dyDescent="0.2">
      <c r="A59" s="21"/>
      <c r="B59" s="21"/>
      <c r="C59" s="320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x14ac:dyDescent="0.2">
      <c r="A60" s="21"/>
      <c r="B60" s="21"/>
      <c r="C60" s="320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x14ac:dyDescent="0.2">
      <c r="A61" s="21"/>
      <c r="B61" s="21"/>
      <c r="C61" s="320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x14ac:dyDescent="0.2">
      <c r="A62" s="21"/>
      <c r="B62" s="21"/>
      <c r="C62" s="320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x14ac:dyDescent="0.2">
      <c r="A63" s="21"/>
      <c r="B63" s="21"/>
      <c r="C63" s="320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x14ac:dyDescent="0.2">
      <c r="A64" s="21"/>
      <c r="B64" s="21"/>
      <c r="C64" s="320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x14ac:dyDescent="0.2">
      <c r="A65" s="21"/>
      <c r="B65" s="21"/>
      <c r="C65" s="320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x14ac:dyDescent="0.2">
      <c r="A66" s="21"/>
      <c r="B66" s="21"/>
      <c r="C66" s="320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x14ac:dyDescent="0.2">
      <c r="A67" s="21"/>
      <c r="B67" s="21"/>
      <c r="C67" s="320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x14ac:dyDescent="0.2">
      <c r="A68" s="21"/>
      <c r="B68" s="21"/>
      <c r="C68" s="320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x14ac:dyDescent="0.2">
      <c r="A69" s="21"/>
      <c r="B69" s="21"/>
      <c r="C69" s="320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x14ac:dyDescent="0.2">
      <c r="A70" s="21"/>
      <c r="B70" s="21"/>
      <c r="C70" s="320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x14ac:dyDescent="0.2">
      <c r="A71" s="21"/>
      <c r="B71" s="21"/>
      <c r="C71" s="320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x14ac:dyDescent="0.2">
      <c r="A72" s="21"/>
      <c r="B72" s="21"/>
      <c r="C72" s="320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x14ac:dyDescent="0.2">
      <c r="A73" s="21"/>
      <c r="B73" s="21"/>
      <c r="C73" s="320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x14ac:dyDescent="0.2">
      <c r="A74" s="21"/>
      <c r="B74" s="21"/>
      <c r="C74" s="320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x14ac:dyDescent="0.2">
      <c r="A75" s="21"/>
      <c r="B75" s="21"/>
      <c r="C75" s="320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x14ac:dyDescent="0.2">
      <c r="A76" s="21"/>
      <c r="B76" s="21"/>
      <c r="C76" s="320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x14ac:dyDescent="0.2">
      <c r="A77" s="21"/>
      <c r="B77" s="21"/>
      <c r="C77" s="320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x14ac:dyDescent="0.2">
      <c r="A78" s="21"/>
      <c r="B78" s="21"/>
      <c r="C78" s="320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x14ac:dyDescent="0.2">
      <c r="A79" s="21"/>
      <c r="B79" s="21"/>
      <c r="C79" s="320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x14ac:dyDescent="0.2">
      <c r="A80" s="21"/>
      <c r="B80" s="21"/>
      <c r="C80" s="320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</sheetData>
  <mergeCells count="8">
    <mergeCell ref="B9:F9"/>
    <mergeCell ref="H9:I9"/>
    <mergeCell ref="B3:D3"/>
    <mergeCell ref="F3:H3"/>
    <mergeCell ref="C4:D4"/>
    <mergeCell ref="G4:H4"/>
    <mergeCell ref="C5:D5"/>
    <mergeCell ref="G5:H5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2"/>
  <sheetViews>
    <sheetView zoomScale="84" zoomScaleNormal="90" workbookViewId="0">
      <selection activeCell="C4" sqref="C4:D4"/>
    </sheetView>
  </sheetViews>
  <sheetFormatPr defaultColWidth="9.28515625" defaultRowHeight="14.25" x14ac:dyDescent="0.2"/>
  <cols>
    <col min="1" max="1" width="8.85546875" style="22" customWidth="1"/>
    <col min="2" max="5" width="21.140625" style="22" customWidth="1"/>
    <col min="6" max="6" width="10.85546875" style="22" customWidth="1"/>
    <col min="7" max="24" width="21.140625" style="22" customWidth="1"/>
    <col min="25" max="25" width="9.28515625" style="22" customWidth="1"/>
    <col min="26" max="16384" width="9.28515625" style="22"/>
  </cols>
  <sheetData>
    <row r="1" spans="1:54" s="21" customFormat="1" ht="15" customHeight="1" x14ac:dyDescent="0.2">
      <c r="B1" s="24" t="s">
        <v>49</v>
      </c>
    </row>
    <row r="2" spans="1:54" ht="15" customHeight="1" thickBot="1" x14ac:dyDescent="0.25">
      <c r="A2" s="21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</row>
    <row r="3" spans="1:54" ht="20.100000000000001" customHeight="1" thickBot="1" x14ac:dyDescent="0.25">
      <c r="A3" s="21"/>
      <c r="B3" s="499" t="s">
        <v>67</v>
      </c>
      <c r="C3" s="499"/>
      <c r="D3" s="49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</row>
    <row r="4" spans="1:54" ht="15" x14ac:dyDescent="0.2">
      <c r="A4" s="21"/>
      <c r="B4" s="50" t="s">
        <v>1</v>
      </c>
      <c r="C4" s="493" t="s">
        <v>52</v>
      </c>
      <c r="D4" s="493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</row>
    <row r="5" spans="1:54" ht="15.6" customHeight="1" thickBot="1" x14ac:dyDescent="0.3">
      <c r="A5" s="21"/>
      <c r="B5" s="51" t="s">
        <v>3</v>
      </c>
      <c r="C5" s="490" t="s">
        <v>404</v>
      </c>
      <c r="D5" s="490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</row>
    <row r="6" spans="1:54" ht="15" thickBot="1" x14ac:dyDescent="0.25">
      <c r="A6" s="21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</row>
    <row r="7" spans="1:54" ht="35.25" customHeight="1" thickBot="1" x14ac:dyDescent="0.25">
      <c r="A7" s="21"/>
      <c r="B7" s="495" t="s">
        <v>68</v>
      </c>
      <c r="C7" s="495"/>
      <c r="D7" s="52"/>
      <c r="E7" s="495" t="s">
        <v>69</v>
      </c>
      <c r="F7" s="495"/>
      <c r="G7" s="495"/>
      <c r="H7" s="49"/>
      <c r="I7" s="21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</row>
    <row r="8" spans="1:54" ht="15.75" thickBot="1" x14ac:dyDescent="0.25">
      <c r="A8" s="21"/>
      <c r="B8" s="31" t="s">
        <v>70</v>
      </c>
      <c r="C8" s="338" t="s">
        <v>71</v>
      </c>
      <c r="D8" s="49"/>
      <c r="E8" s="54" t="s">
        <v>72</v>
      </c>
      <c r="F8" s="500" t="s">
        <v>71</v>
      </c>
      <c r="G8" s="500"/>
      <c r="H8" s="49"/>
      <c r="I8" s="21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</row>
    <row r="9" spans="1:54" ht="54" customHeight="1" x14ac:dyDescent="0.2">
      <c r="A9" s="21"/>
      <c r="B9" s="279">
        <v>1</v>
      </c>
      <c r="C9" s="278">
        <v>36903</v>
      </c>
      <c r="D9" s="49"/>
      <c r="E9" s="280" t="s">
        <v>385</v>
      </c>
      <c r="F9" s="496" t="s">
        <v>384</v>
      </c>
      <c r="G9" s="497"/>
      <c r="H9" s="49"/>
      <c r="I9" s="21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</row>
    <row r="10" spans="1:54" ht="15" x14ac:dyDescent="0.25">
      <c r="A10" s="21"/>
      <c r="B10" s="279">
        <v>100</v>
      </c>
      <c r="C10" s="278">
        <v>36922</v>
      </c>
      <c r="D10" s="49"/>
      <c r="E10" s="55"/>
      <c r="F10" s="498"/>
      <c r="G10" s="498"/>
      <c r="H10" s="49"/>
      <c r="I10" s="21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</row>
    <row r="11" spans="1:54" ht="15" x14ac:dyDescent="0.25">
      <c r="A11" s="21"/>
      <c r="B11" s="279">
        <v>1000000</v>
      </c>
      <c r="C11" s="278">
        <v>36930</v>
      </c>
      <c r="D11" s="49"/>
      <c r="E11" s="56"/>
      <c r="F11" s="498"/>
      <c r="G11" s="498"/>
      <c r="H11" s="49"/>
      <c r="I11" s="21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</row>
    <row r="12" spans="1:54" ht="15.75" thickBot="1" x14ac:dyDescent="0.3">
      <c r="A12" s="21"/>
      <c r="B12" s="277">
        <v>2500000</v>
      </c>
      <c r="C12" s="276">
        <v>37237</v>
      </c>
      <c r="D12" s="49"/>
      <c r="E12" s="57"/>
      <c r="F12" s="490"/>
      <c r="G12" s="490"/>
      <c r="H12" s="49"/>
      <c r="I12" s="21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</row>
    <row r="13" spans="1:54" x14ac:dyDescent="0.2">
      <c r="A13" s="21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</row>
    <row r="14" spans="1:54" x14ac:dyDescent="0.2">
      <c r="A14" s="21"/>
      <c r="B14" s="58" t="s">
        <v>55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</row>
    <row r="15" spans="1:54" ht="15" thickBot="1" x14ac:dyDescent="0.25">
      <c r="A15" s="21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</row>
    <row r="16" spans="1:54" ht="49.5" customHeight="1" thickBot="1" x14ac:dyDescent="0.25">
      <c r="A16" s="21"/>
      <c r="B16" s="495" t="s">
        <v>73</v>
      </c>
      <c r="C16" s="495"/>
      <c r="D16" s="495"/>
      <c r="E16" s="495"/>
      <c r="F16" s="49"/>
      <c r="G16" s="495" t="s">
        <v>74</v>
      </c>
      <c r="H16" s="495"/>
      <c r="I16" s="495"/>
      <c r="J16" s="495"/>
      <c r="K16" s="495"/>
      <c r="L16" s="495"/>
      <c r="M16" s="495"/>
      <c r="N16" s="49"/>
      <c r="O16" s="495" t="s">
        <v>75</v>
      </c>
      <c r="P16" s="495"/>
      <c r="Q16" s="495"/>
      <c r="R16" s="495"/>
      <c r="S16" s="49"/>
      <c r="T16" s="495" t="s">
        <v>76</v>
      </c>
      <c r="U16" s="495"/>
      <c r="V16" s="495"/>
      <c r="W16" s="495"/>
      <c r="X16" s="495"/>
      <c r="Y16" s="49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</row>
    <row r="17" spans="1:54" ht="90.75" thickBot="1" x14ac:dyDescent="0.25">
      <c r="A17" s="21"/>
      <c r="B17" s="53" t="s">
        <v>77</v>
      </c>
      <c r="C17" s="59" t="s">
        <v>78</v>
      </c>
      <c r="D17" s="59" t="s">
        <v>79</v>
      </c>
      <c r="E17" s="338" t="s">
        <v>80</v>
      </c>
      <c r="F17" s="60"/>
      <c r="G17" s="53" t="s">
        <v>77</v>
      </c>
      <c r="H17" s="61" t="s">
        <v>81</v>
      </c>
      <c r="I17" s="59" t="s">
        <v>82</v>
      </c>
      <c r="J17" s="59" t="s">
        <v>83</v>
      </c>
      <c r="K17" s="59" t="s">
        <v>84</v>
      </c>
      <c r="L17" s="338" t="s">
        <v>79</v>
      </c>
      <c r="M17" s="338" t="s">
        <v>85</v>
      </c>
      <c r="N17" s="60"/>
      <c r="O17" s="53" t="s">
        <v>77</v>
      </c>
      <c r="P17" s="59" t="s">
        <v>78</v>
      </c>
      <c r="Q17" s="59" t="s">
        <v>79</v>
      </c>
      <c r="R17" s="338" t="s">
        <v>80</v>
      </c>
      <c r="S17" s="60"/>
      <c r="T17" s="53" t="s">
        <v>77</v>
      </c>
      <c r="U17" s="59" t="s">
        <v>86</v>
      </c>
      <c r="V17" s="59" t="s">
        <v>87</v>
      </c>
      <c r="W17" s="275" t="s">
        <v>88</v>
      </c>
      <c r="X17" s="338" t="s">
        <v>89</v>
      </c>
      <c r="Y17" s="49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</row>
    <row r="18" spans="1:54" ht="42.75" x14ac:dyDescent="0.2">
      <c r="A18" s="37"/>
      <c r="B18" s="257" t="s">
        <v>372</v>
      </c>
      <c r="C18" s="274">
        <v>1</v>
      </c>
      <c r="D18" s="273" t="s">
        <v>383</v>
      </c>
      <c r="E18" s="272" t="s">
        <v>382</v>
      </c>
      <c r="F18" s="49"/>
      <c r="G18" s="38" t="s">
        <v>405</v>
      </c>
      <c r="H18" s="266">
        <v>42991</v>
      </c>
      <c r="I18" s="265" t="s">
        <v>381</v>
      </c>
      <c r="J18" s="264" t="s">
        <v>380</v>
      </c>
      <c r="K18" s="264" t="s">
        <v>379</v>
      </c>
      <c r="L18" s="38" t="s">
        <v>375</v>
      </c>
      <c r="M18" s="38"/>
      <c r="N18" s="62"/>
      <c r="O18" s="271"/>
      <c r="P18" s="270"/>
      <c r="Q18" s="269"/>
      <c r="R18" s="268"/>
      <c r="S18" s="267"/>
      <c r="T18" s="259"/>
      <c r="U18" s="260"/>
      <c r="V18" s="259"/>
      <c r="W18" s="259"/>
      <c r="X18" s="259"/>
      <c r="Y18" s="49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</row>
    <row r="19" spans="1:54" x14ac:dyDescent="0.2">
      <c r="A19" s="21"/>
      <c r="B19" s="38"/>
      <c r="C19" s="39"/>
      <c r="D19" s="39"/>
      <c r="E19" s="43"/>
      <c r="F19" s="49"/>
      <c r="G19" s="38" t="s">
        <v>405</v>
      </c>
      <c r="H19" s="266">
        <v>42429</v>
      </c>
      <c r="I19" s="265" t="s">
        <v>378</v>
      </c>
      <c r="J19" s="264" t="s">
        <v>377</v>
      </c>
      <c r="K19" s="264" t="s">
        <v>376</v>
      </c>
      <c r="L19" s="38" t="s">
        <v>375</v>
      </c>
      <c r="M19" s="38"/>
      <c r="N19" s="49"/>
      <c r="O19" s="259"/>
      <c r="P19" s="263"/>
      <c r="Q19" s="263"/>
      <c r="R19" s="262"/>
      <c r="S19" s="261"/>
      <c r="T19" s="259"/>
      <c r="U19" s="260"/>
      <c r="V19" s="259"/>
      <c r="W19" s="259"/>
      <c r="X19" s="259"/>
      <c r="Y19" s="49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</row>
    <row r="20" spans="1:54" x14ac:dyDescent="0.2">
      <c r="A20" s="21"/>
      <c r="B20" s="38"/>
      <c r="C20" s="39"/>
      <c r="D20" s="39"/>
      <c r="E20" s="43"/>
      <c r="F20" s="49"/>
      <c r="G20" s="38" t="s">
        <v>405</v>
      </c>
      <c r="H20" s="266">
        <v>40645</v>
      </c>
      <c r="I20" s="265" t="s">
        <v>378</v>
      </c>
      <c r="J20" s="264" t="s">
        <v>377</v>
      </c>
      <c r="K20" s="264" t="s">
        <v>376</v>
      </c>
      <c r="L20" s="38" t="s">
        <v>375</v>
      </c>
      <c r="M20" s="38"/>
      <c r="N20" s="49"/>
      <c r="O20" s="259"/>
      <c r="P20" s="263"/>
      <c r="Q20" s="263"/>
      <c r="R20" s="262"/>
      <c r="S20" s="261"/>
      <c r="T20" s="259"/>
      <c r="U20" s="260"/>
      <c r="V20" s="259"/>
      <c r="W20" s="259"/>
      <c r="X20" s="259"/>
      <c r="Y20" s="49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</row>
    <row r="21" spans="1:54" x14ac:dyDescent="0.2">
      <c r="A21" s="21"/>
      <c r="B21" s="38"/>
      <c r="C21" s="39"/>
      <c r="D21" s="39"/>
      <c r="E21" s="43"/>
      <c r="F21" s="49"/>
      <c r="G21" s="38"/>
      <c r="H21" s="42"/>
      <c r="I21" s="39"/>
      <c r="J21" s="39"/>
      <c r="K21" s="39"/>
      <c r="L21" s="40"/>
      <c r="M21" s="43"/>
      <c r="N21" s="49"/>
      <c r="O21" s="38"/>
      <c r="P21" s="39"/>
      <c r="Q21" s="39"/>
      <c r="R21" s="43"/>
      <c r="S21" s="49"/>
      <c r="T21" s="38"/>
      <c r="U21" s="39"/>
      <c r="V21" s="39"/>
      <c r="W21" s="39"/>
      <c r="X21" s="43"/>
      <c r="Y21" s="49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</row>
    <row r="22" spans="1:54" x14ac:dyDescent="0.2">
      <c r="A22" s="21"/>
      <c r="B22" s="38"/>
      <c r="C22" s="39"/>
      <c r="D22" s="39"/>
      <c r="E22" s="43"/>
      <c r="F22" s="49"/>
      <c r="G22" s="38"/>
      <c r="H22" s="42"/>
      <c r="I22" s="39"/>
      <c r="J22" s="39"/>
      <c r="K22" s="39"/>
      <c r="L22" s="40"/>
      <c r="M22" s="43"/>
      <c r="N22" s="49"/>
      <c r="O22" s="38"/>
      <c r="P22" s="39"/>
      <c r="Q22" s="39"/>
      <c r="R22" s="43"/>
      <c r="S22" s="49"/>
      <c r="T22" s="38"/>
      <c r="U22" s="39"/>
      <c r="V22" s="39"/>
      <c r="W22" s="39"/>
      <c r="X22" s="43"/>
      <c r="Y22" s="49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</row>
    <row r="23" spans="1:54" x14ac:dyDescent="0.2">
      <c r="A23" s="21"/>
      <c r="B23" s="38"/>
      <c r="C23" s="39"/>
      <c r="D23" s="39"/>
      <c r="E23" s="43"/>
      <c r="F23" s="49"/>
      <c r="G23" s="38"/>
      <c r="H23" s="42"/>
      <c r="I23" s="39"/>
      <c r="J23" s="39"/>
      <c r="K23" s="39"/>
      <c r="L23" s="40"/>
      <c r="M23" s="43"/>
      <c r="N23" s="49"/>
      <c r="O23" s="38"/>
      <c r="P23" s="39"/>
      <c r="Q23" s="39"/>
      <c r="R23" s="43"/>
      <c r="S23" s="49"/>
      <c r="T23" s="38"/>
      <c r="U23" s="39"/>
      <c r="V23" s="39"/>
      <c r="W23" s="39"/>
      <c r="X23" s="43"/>
      <c r="Y23" s="49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</row>
    <row r="24" spans="1:54" x14ac:dyDescent="0.2">
      <c r="A24" s="21"/>
      <c r="B24" s="38"/>
      <c r="C24" s="39"/>
      <c r="D24" s="39"/>
      <c r="E24" s="43"/>
      <c r="F24" s="49"/>
      <c r="G24" s="38"/>
      <c r="H24" s="42"/>
      <c r="I24" s="39"/>
      <c r="J24" s="39"/>
      <c r="K24" s="39"/>
      <c r="L24" s="40"/>
      <c r="M24" s="43"/>
      <c r="N24" s="49"/>
      <c r="O24" s="38"/>
      <c r="P24" s="39"/>
      <c r="Q24" s="39"/>
      <c r="R24" s="43"/>
      <c r="S24" s="49"/>
      <c r="T24" s="38"/>
      <c r="U24" s="39"/>
      <c r="V24" s="39"/>
      <c r="W24" s="39"/>
      <c r="X24" s="43"/>
      <c r="Y24" s="49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</row>
    <row r="25" spans="1:54" x14ac:dyDescent="0.2">
      <c r="A25" s="21"/>
      <c r="B25" s="38"/>
      <c r="C25" s="39"/>
      <c r="D25" s="39"/>
      <c r="E25" s="43"/>
      <c r="F25" s="49"/>
      <c r="G25" s="38"/>
      <c r="H25" s="42"/>
      <c r="I25" s="39"/>
      <c r="J25" s="39"/>
      <c r="K25" s="39"/>
      <c r="L25" s="40"/>
      <c r="M25" s="43"/>
      <c r="N25" s="49"/>
      <c r="O25" s="38"/>
      <c r="P25" s="39"/>
      <c r="Q25" s="39"/>
      <c r="R25" s="43"/>
      <c r="S25" s="49"/>
      <c r="T25" s="38"/>
      <c r="U25" s="39"/>
      <c r="V25" s="39"/>
      <c r="W25" s="39"/>
      <c r="X25" s="43"/>
      <c r="Y25" s="49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</row>
    <row r="26" spans="1:54" x14ac:dyDescent="0.2">
      <c r="A26" s="21"/>
      <c r="B26" s="38"/>
      <c r="C26" s="39"/>
      <c r="D26" s="39"/>
      <c r="E26" s="43"/>
      <c r="F26" s="49"/>
      <c r="G26" s="38"/>
      <c r="H26" s="42"/>
      <c r="I26" s="39"/>
      <c r="J26" s="39"/>
      <c r="K26" s="39"/>
      <c r="L26" s="40"/>
      <c r="M26" s="43"/>
      <c r="N26" s="49"/>
      <c r="O26" s="38"/>
      <c r="P26" s="39"/>
      <c r="Q26" s="39"/>
      <c r="R26" s="43"/>
      <c r="S26" s="49"/>
      <c r="T26" s="38"/>
      <c r="U26" s="39"/>
      <c r="V26" s="39"/>
      <c r="W26" s="39"/>
      <c r="X26" s="43"/>
      <c r="Y26" s="49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</row>
    <row r="27" spans="1:54" x14ac:dyDescent="0.2">
      <c r="A27" s="21"/>
      <c r="B27" s="38"/>
      <c r="C27" s="39"/>
      <c r="D27" s="39"/>
      <c r="E27" s="43"/>
      <c r="F27" s="49"/>
      <c r="G27" s="38"/>
      <c r="H27" s="42"/>
      <c r="I27" s="39"/>
      <c r="J27" s="39"/>
      <c r="K27" s="39"/>
      <c r="L27" s="40"/>
      <c r="M27" s="43"/>
      <c r="N27" s="49"/>
      <c r="O27" s="38"/>
      <c r="P27" s="39"/>
      <c r="Q27" s="39"/>
      <c r="R27" s="43"/>
      <c r="S27" s="49"/>
      <c r="T27" s="38"/>
      <c r="U27" s="39"/>
      <c r="V27" s="39"/>
      <c r="W27" s="39"/>
      <c r="X27" s="43"/>
      <c r="Y27" s="49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</row>
    <row r="28" spans="1:54" x14ac:dyDescent="0.2">
      <c r="A28" s="21"/>
      <c r="B28" s="38"/>
      <c r="C28" s="39"/>
      <c r="D28" s="39"/>
      <c r="E28" s="43"/>
      <c r="F28" s="49"/>
      <c r="G28" s="38"/>
      <c r="H28" s="42"/>
      <c r="I28" s="39"/>
      <c r="J28" s="39"/>
      <c r="K28" s="39"/>
      <c r="L28" s="40"/>
      <c r="M28" s="43"/>
      <c r="N28" s="49"/>
      <c r="O28" s="38"/>
      <c r="P28" s="39"/>
      <c r="Q28" s="39"/>
      <c r="R28" s="43"/>
      <c r="S28" s="49"/>
      <c r="T28" s="38"/>
      <c r="U28" s="39"/>
      <c r="V28" s="39"/>
      <c r="W28" s="39"/>
      <c r="X28" s="43"/>
      <c r="Y28" s="49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</row>
    <row r="29" spans="1:54" x14ac:dyDescent="0.2">
      <c r="A29" s="21"/>
      <c r="B29" s="38"/>
      <c r="C29" s="39"/>
      <c r="D29" s="39"/>
      <c r="E29" s="43"/>
      <c r="F29" s="49"/>
      <c r="G29" s="38"/>
      <c r="H29" s="42"/>
      <c r="I29" s="39"/>
      <c r="J29" s="39"/>
      <c r="K29" s="39"/>
      <c r="L29" s="40"/>
      <c r="M29" s="43"/>
      <c r="N29" s="49"/>
      <c r="O29" s="38"/>
      <c r="P29" s="39"/>
      <c r="Q29" s="39"/>
      <c r="R29" s="43"/>
      <c r="S29" s="49"/>
      <c r="T29" s="38"/>
      <c r="U29" s="39"/>
      <c r="V29" s="39"/>
      <c r="W29" s="39"/>
      <c r="X29" s="43"/>
      <c r="Y29" s="49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</row>
    <row r="30" spans="1:54" ht="15" thickBot="1" x14ac:dyDescent="0.25">
      <c r="A30" s="21"/>
      <c r="B30" s="44"/>
      <c r="C30" s="45"/>
      <c r="D30" s="45"/>
      <c r="E30" s="48"/>
      <c r="F30" s="49"/>
      <c r="G30" s="44"/>
      <c r="H30" s="47"/>
      <c r="I30" s="45"/>
      <c r="J30" s="45"/>
      <c r="K30" s="45"/>
      <c r="L30" s="46"/>
      <c r="M30" s="48"/>
      <c r="N30" s="49"/>
      <c r="O30" s="44"/>
      <c r="P30" s="45"/>
      <c r="Q30" s="45"/>
      <c r="R30" s="48"/>
      <c r="S30" s="49"/>
      <c r="T30" s="44"/>
      <c r="U30" s="45"/>
      <c r="V30" s="45"/>
      <c r="W30" s="45"/>
      <c r="X30" s="48"/>
      <c r="Y30" s="49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</row>
    <row r="31" spans="1:54" x14ac:dyDescent="0.2">
      <c r="A31" s="21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</row>
    <row r="32" spans="1:54" x14ac:dyDescent="0.2">
      <c r="A32" s="21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</row>
    <row r="33" spans="1:54" x14ac:dyDescent="0.2">
      <c r="A33" s="21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</row>
    <row r="34" spans="1:54" x14ac:dyDescent="0.2">
      <c r="A34" s="21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</row>
    <row r="35" spans="1:54" x14ac:dyDescent="0.2">
      <c r="A35" s="21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</row>
    <row r="36" spans="1:54" x14ac:dyDescent="0.2">
      <c r="A36" s="21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</row>
    <row r="37" spans="1:54" x14ac:dyDescent="0.2">
      <c r="A37" s="21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</row>
    <row r="38" spans="1:54" x14ac:dyDescent="0.2">
      <c r="A38" s="21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</row>
    <row r="39" spans="1:54" x14ac:dyDescent="0.2">
      <c r="A39" s="21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</row>
    <row r="40" spans="1:54" x14ac:dyDescent="0.2">
      <c r="A40" s="21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</row>
    <row r="41" spans="1:54" x14ac:dyDescent="0.2">
      <c r="A41" s="21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</row>
    <row r="42" spans="1:54" x14ac:dyDescent="0.2">
      <c r="A42" s="21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</row>
    <row r="43" spans="1:54" x14ac:dyDescent="0.2">
      <c r="A43" s="21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</row>
    <row r="44" spans="1:54" x14ac:dyDescent="0.2">
      <c r="A44" s="21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</row>
    <row r="45" spans="1:54" x14ac:dyDescent="0.2">
      <c r="A45" s="21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</row>
    <row r="46" spans="1:54" x14ac:dyDescent="0.2">
      <c r="A46" s="21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</row>
    <row r="47" spans="1:54" x14ac:dyDescent="0.2">
      <c r="A47" s="21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</row>
    <row r="48" spans="1:54" x14ac:dyDescent="0.2">
      <c r="A48" s="21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</row>
    <row r="49" spans="1:54" x14ac:dyDescent="0.2">
      <c r="A49" s="21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</row>
    <row r="50" spans="1:54" x14ac:dyDescent="0.2">
      <c r="A50" s="21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</row>
    <row r="51" spans="1:54" x14ac:dyDescent="0.2">
      <c r="A51" s="21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</row>
    <row r="52" spans="1:54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</row>
    <row r="53" spans="1:54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</row>
    <row r="54" spans="1:54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</row>
    <row r="55" spans="1:54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</row>
    <row r="56" spans="1:54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</row>
    <row r="57" spans="1:54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</row>
    <row r="58" spans="1:54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</row>
    <row r="59" spans="1:54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</row>
    <row r="60" spans="1:54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</row>
    <row r="61" spans="1:54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</row>
    <row r="62" spans="1:54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</row>
  </sheetData>
  <mergeCells count="14">
    <mergeCell ref="B16:E16"/>
    <mergeCell ref="G16:M16"/>
    <mergeCell ref="B3:D3"/>
    <mergeCell ref="C4:D4"/>
    <mergeCell ref="C5:D5"/>
    <mergeCell ref="B7:C7"/>
    <mergeCell ref="E7:G7"/>
    <mergeCell ref="F8:G8"/>
    <mergeCell ref="O16:R16"/>
    <mergeCell ref="T16:X16"/>
    <mergeCell ref="F9:G9"/>
    <mergeCell ref="F10:G10"/>
    <mergeCell ref="F11:G11"/>
    <mergeCell ref="F12:G12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fitToWidth="0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2"/>
  <sheetViews>
    <sheetView zoomScale="70" zoomScaleNormal="70" workbookViewId="0">
      <selection activeCell="E10" sqref="E10"/>
    </sheetView>
  </sheetViews>
  <sheetFormatPr defaultColWidth="9.28515625" defaultRowHeight="14.25" x14ac:dyDescent="0.2"/>
  <cols>
    <col min="1" max="1" width="8.85546875" style="22" customWidth="1"/>
    <col min="2" max="2" width="23.28515625" style="22" customWidth="1"/>
    <col min="3" max="3" width="48" style="22" customWidth="1"/>
    <col min="4" max="11" width="21.140625" style="22" customWidth="1"/>
    <col min="12" max="12" width="9.28515625" style="22" customWidth="1"/>
    <col min="13" max="13" width="9.28515625" style="22"/>
    <col min="14" max="14" width="24.5703125" style="22" customWidth="1"/>
    <col min="15" max="15" width="9.28515625" style="22"/>
    <col min="16" max="16" width="13.5703125" style="22" customWidth="1"/>
    <col min="17" max="18" width="9.28515625" style="22"/>
    <col min="19" max="20" width="12" style="22" customWidth="1"/>
    <col min="21" max="16384" width="9.28515625" style="22"/>
  </cols>
  <sheetData>
    <row r="1" spans="1:52" s="21" customFormat="1" ht="15" customHeight="1" x14ac:dyDescent="0.2">
      <c r="B1" s="24" t="s">
        <v>49</v>
      </c>
    </row>
    <row r="2" spans="1:52" ht="15" customHeight="1" thickBo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</row>
    <row r="3" spans="1:52" ht="20.100000000000001" customHeight="1" thickBot="1" x14ac:dyDescent="0.25">
      <c r="A3" s="21"/>
      <c r="B3" s="499" t="s">
        <v>90</v>
      </c>
      <c r="C3" s="499"/>
      <c r="D3" s="499"/>
      <c r="E3" s="499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</row>
    <row r="4" spans="1:52" x14ac:dyDescent="0.2">
      <c r="A4" s="21"/>
      <c r="B4" s="63" t="s">
        <v>1</v>
      </c>
      <c r="C4" s="493" t="s">
        <v>52</v>
      </c>
      <c r="D4" s="493"/>
      <c r="E4" s="493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</row>
    <row r="5" spans="1:52" ht="15.75" thickBot="1" x14ac:dyDescent="0.3">
      <c r="A5" s="21"/>
      <c r="B5" s="64" t="s">
        <v>3</v>
      </c>
      <c r="C5" s="490" t="str">
        <f>'1)_Associated_companies'!C5:D5</f>
        <v>Spartan UK LTD</v>
      </c>
      <c r="D5" s="490"/>
      <c r="E5" s="490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</row>
    <row r="6" spans="1:52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</row>
    <row r="7" spans="1:52" x14ac:dyDescent="0.2">
      <c r="A7" s="21"/>
      <c r="B7" s="29" t="s">
        <v>55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</row>
    <row r="8" spans="1:52" ht="15" thickBo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</row>
    <row r="9" spans="1:52" ht="18" customHeight="1" thickBot="1" x14ac:dyDescent="0.25">
      <c r="A9" s="21"/>
      <c r="B9" s="501" t="s">
        <v>91</v>
      </c>
      <c r="C9" s="501"/>
      <c r="D9" s="65"/>
      <c r="E9" s="502" t="s">
        <v>92</v>
      </c>
      <c r="F9" s="502"/>
      <c r="G9" s="502"/>
      <c r="H9" s="502"/>
      <c r="I9" s="502"/>
      <c r="J9" s="502"/>
      <c r="K9" s="502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</row>
    <row r="10" spans="1:52" ht="45.75" thickBot="1" x14ac:dyDescent="0.25">
      <c r="A10" s="21"/>
      <c r="B10" s="66" t="s">
        <v>93</v>
      </c>
      <c r="C10" s="67" t="s">
        <v>94</v>
      </c>
      <c r="D10" s="68" t="s">
        <v>95</v>
      </c>
      <c r="E10" s="69" t="s">
        <v>96</v>
      </c>
      <c r="F10" s="70" t="s">
        <v>97</v>
      </c>
      <c r="G10" s="70" t="s">
        <v>98</v>
      </c>
      <c r="H10" s="70" t="s">
        <v>99</v>
      </c>
      <c r="I10" s="70" t="s">
        <v>100</v>
      </c>
      <c r="J10" s="70" t="s">
        <v>101</v>
      </c>
      <c r="K10" s="71" t="s">
        <v>102</v>
      </c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</row>
    <row r="11" spans="1:52" x14ac:dyDescent="0.2">
      <c r="A11" s="21"/>
      <c r="B11" s="73" t="s">
        <v>272</v>
      </c>
      <c r="C11" s="74" t="s">
        <v>273</v>
      </c>
      <c r="D11" s="75">
        <v>72085120</v>
      </c>
      <c r="E11" s="76" t="s">
        <v>386</v>
      </c>
      <c r="F11" s="75" t="s">
        <v>104</v>
      </c>
      <c r="G11" s="75" t="s">
        <v>104</v>
      </c>
      <c r="H11" s="75" t="s">
        <v>104</v>
      </c>
      <c r="I11" s="75" t="s">
        <v>104</v>
      </c>
      <c r="J11" s="242" t="s">
        <v>405</v>
      </c>
      <c r="K11" s="243" t="s">
        <v>405</v>
      </c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</row>
    <row r="12" spans="1:52" x14ac:dyDescent="0.2">
      <c r="A12" s="21"/>
      <c r="B12" s="73" t="s">
        <v>272</v>
      </c>
      <c r="C12" s="74" t="s">
        <v>273</v>
      </c>
      <c r="D12" s="75">
        <v>72085198</v>
      </c>
      <c r="E12" s="76" t="s">
        <v>386</v>
      </c>
      <c r="F12" s="75" t="s">
        <v>104</v>
      </c>
      <c r="G12" s="75" t="s">
        <v>104</v>
      </c>
      <c r="H12" s="75" t="s">
        <v>104</v>
      </c>
      <c r="I12" s="75" t="s">
        <v>104</v>
      </c>
      <c r="J12" s="242" t="s">
        <v>405</v>
      </c>
      <c r="K12" s="243" t="s">
        <v>405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</row>
    <row r="13" spans="1:52" x14ac:dyDescent="0.2">
      <c r="A13" s="21"/>
      <c r="B13" s="73" t="s">
        <v>341</v>
      </c>
      <c r="C13" s="74" t="s">
        <v>273</v>
      </c>
      <c r="D13" s="75">
        <v>72085120</v>
      </c>
      <c r="E13" s="76" t="s">
        <v>386</v>
      </c>
      <c r="F13" s="75" t="s">
        <v>104</v>
      </c>
      <c r="G13" s="75" t="s">
        <v>104</v>
      </c>
      <c r="H13" s="75" t="s">
        <v>104</v>
      </c>
      <c r="I13" s="75" t="s">
        <v>104</v>
      </c>
      <c r="J13" s="242" t="s">
        <v>405</v>
      </c>
      <c r="K13" s="243" t="s">
        <v>405</v>
      </c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</row>
    <row r="14" spans="1:52" x14ac:dyDescent="0.2">
      <c r="A14" s="21"/>
      <c r="B14" s="73" t="s">
        <v>342</v>
      </c>
      <c r="C14" s="74" t="s">
        <v>276</v>
      </c>
      <c r="D14" s="75">
        <v>72085120</v>
      </c>
      <c r="E14" s="76" t="s">
        <v>386</v>
      </c>
      <c r="F14" s="75" t="s">
        <v>104</v>
      </c>
      <c r="G14" s="75" t="s">
        <v>104</v>
      </c>
      <c r="H14" s="75" t="s">
        <v>104</v>
      </c>
      <c r="I14" s="75" t="s">
        <v>104</v>
      </c>
      <c r="J14" s="242" t="s">
        <v>405</v>
      </c>
      <c r="K14" s="243" t="s">
        <v>405</v>
      </c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</row>
    <row r="15" spans="1:52" x14ac:dyDescent="0.2">
      <c r="A15" s="21"/>
      <c r="B15" s="73" t="s">
        <v>274</v>
      </c>
      <c r="C15" s="74" t="s">
        <v>273</v>
      </c>
      <c r="D15" s="75">
        <v>72085120</v>
      </c>
      <c r="E15" s="76" t="s">
        <v>386</v>
      </c>
      <c r="F15" s="75" t="s">
        <v>104</v>
      </c>
      <c r="G15" s="75" t="s">
        <v>104</v>
      </c>
      <c r="H15" s="75" t="s">
        <v>104</v>
      </c>
      <c r="I15" s="75" t="s">
        <v>104</v>
      </c>
      <c r="J15" s="242" t="s">
        <v>405</v>
      </c>
      <c r="K15" s="243" t="s">
        <v>405</v>
      </c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</row>
    <row r="16" spans="1:52" x14ac:dyDescent="0.2">
      <c r="A16" s="21"/>
      <c r="B16" s="73" t="s">
        <v>274</v>
      </c>
      <c r="C16" s="74" t="s">
        <v>273</v>
      </c>
      <c r="D16" s="75">
        <v>72085198</v>
      </c>
      <c r="E16" s="76" t="s">
        <v>386</v>
      </c>
      <c r="F16" s="75" t="s">
        <v>104</v>
      </c>
      <c r="G16" s="75" t="s">
        <v>104</v>
      </c>
      <c r="H16" s="75" t="s">
        <v>104</v>
      </c>
      <c r="I16" s="75" t="s">
        <v>104</v>
      </c>
      <c r="J16" s="242" t="s">
        <v>405</v>
      </c>
      <c r="K16" s="243" t="s">
        <v>405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</row>
    <row r="17" spans="1:52" x14ac:dyDescent="0.2">
      <c r="A17" s="21"/>
      <c r="B17" s="73" t="s">
        <v>343</v>
      </c>
      <c r="C17" s="74" t="s">
        <v>273</v>
      </c>
      <c r="D17" s="75">
        <v>72085120</v>
      </c>
      <c r="E17" s="76" t="s">
        <v>386</v>
      </c>
      <c r="F17" s="75" t="s">
        <v>104</v>
      </c>
      <c r="G17" s="75" t="s">
        <v>104</v>
      </c>
      <c r="H17" s="75" t="s">
        <v>104</v>
      </c>
      <c r="I17" s="75" t="s">
        <v>104</v>
      </c>
      <c r="J17" s="242" t="s">
        <v>405</v>
      </c>
      <c r="K17" s="243" t="s">
        <v>405</v>
      </c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</row>
    <row r="18" spans="1:52" x14ac:dyDescent="0.2">
      <c r="A18" s="21"/>
      <c r="B18" s="73" t="s">
        <v>343</v>
      </c>
      <c r="C18" s="74" t="s">
        <v>273</v>
      </c>
      <c r="D18" s="75">
        <v>72085198</v>
      </c>
      <c r="E18" s="76" t="s">
        <v>386</v>
      </c>
      <c r="F18" s="75" t="s">
        <v>104</v>
      </c>
      <c r="G18" s="75" t="s">
        <v>104</v>
      </c>
      <c r="H18" s="75" t="s">
        <v>104</v>
      </c>
      <c r="I18" s="75" t="s">
        <v>104</v>
      </c>
      <c r="J18" s="242" t="s">
        <v>405</v>
      </c>
      <c r="K18" s="243" t="s">
        <v>405</v>
      </c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</row>
    <row r="19" spans="1:52" x14ac:dyDescent="0.2">
      <c r="A19" s="21"/>
      <c r="B19" s="73" t="s">
        <v>344</v>
      </c>
      <c r="C19" s="74" t="s">
        <v>273</v>
      </c>
      <c r="D19" s="75">
        <v>72085198</v>
      </c>
      <c r="E19" s="76" t="s">
        <v>386</v>
      </c>
      <c r="F19" s="75" t="s">
        <v>104</v>
      </c>
      <c r="G19" s="75" t="s">
        <v>104</v>
      </c>
      <c r="H19" s="75" t="s">
        <v>104</v>
      </c>
      <c r="I19" s="75" t="s">
        <v>104</v>
      </c>
      <c r="J19" s="242" t="s">
        <v>405</v>
      </c>
      <c r="K19" s="243" t="s">
        <v>405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</row>
    <row r="20" spans="1:52" x14ac:dyDescent="0.2">
      <c r="A20" s="21"/>
      <c r="B20" s="73" t="s">
        <v>275</v>
      </c>
      <c r="C20" s="74" t="s">
        <v>276</v>
      </c>
      <c r="D20" s="75">
        <v>72085120</v>
      </c>
      <c r="E20" s="76" t="s">
        <v>386</v>
      </c>
      <c r="F20" s="75" t="s">
        <v>104</v>
      </c>
      <c r="G20" s="75" t="s">
        <v>104</v>
      </c>
      <c r="H20" s="75" t="s">
        <v>104</v>
      </c>
      <c r="I20" s="75" t="s">
        <v>104</v>
      </c>
      <c r="J20" s="242" t="s">
        <v>405</v>
      </c>
      <c r="K20" s="243" t="s">
        <v>405</v>
      </c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</row>
    <row r="21" spans="1:52" x14ac:dyDescent="0.2">
      <c r="A21" s="21"/>
      <c r="B21" s="73" t="s">
        <v>345</v>
      </c>
      <c r="C21" s="74" t="s">
        <v>276</v>
      </c>
      <c r="D21" s="75">
        <v>72085120</v>
      </c>
      <c r="E21" s="76" t="s">
        <v>386</v>
      </c>
      <c r="F21" s="75" t="s">
        <v>104</v>
      </c>
      <c r="G21" s="75" t="s">
        <v>104</v>
      </c>
      <c r="H21" s="75" t="s">
        <v>104</v>
      </c>
      <c r="I21" s="75" t="s">
        <v>104</v>
      </c>
      <c r="J21" s="242" t="s">
        <v>405</v>
      </c>
      <c r="K21" s="243" t="s">
        <v>405</v>
      </c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</row>
    <row r="22" spans="1:52" x14ac:dyDescent="0.2">
      <c r="A22" s="21"/>
      <c r="B22" s="73" t="s">
        <v>346</v>
      </c>
      <c r="C22" s="74" t="s">
        <v>288</v>
      </c>
      <c r="D22" s="75">
        <v>72085120</v>
      </c>
      <c r="E22" s="76" t="s">
        <v>386</v>
      </c>
      <c r="F22" s="75" t="s">
        <v>104</v>
      </c>
      <c r="G22" s="75" t="s">
        <v>104</v>
      </c>
      <c r="H22" s="75" t="s">
        <v>104</v>
      </c>
      <c r="I22" s="75" t="s">
        <v>104</v>
      </c>
      <c r="J22" s="242" t="s">
        <v>405</v>
      </c>
      <c r="K22" s="243" t="s">
        <v>405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</row>
    <row r="23" spans="1:52" x14ac:dyDescent="0.2">
      <c r="A23" s="21"/>
      <c r="B23" s="73" t="s">
        <v>347</v>
      </c>
      <c r="C23" s="74" t="s">
        <v>288</v>
      </c>
      <c r="D23" s="75">
        <v>72085120</v>
      </c>
      <c r="E23" s="76" t="s">
        <v>386</v>
      </c>
      <c r="F23" s="75" t="s">
        <v>104</v>
      </c>
      <c r="G23" s="75" t="s">
        <v>104</v>
      </c>
      <c r="H23" s="75" t="s">
        <v>104</v>
      </c>
      <c r="I23" s="75" t="s">
        <v>104</v>
      </c>
      <c r="J23" s="242" t="s">
        <v>405</v>
      </c>
      <c r="K23" s="243" t="s">
        <v>405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</row>
    <row r="24" spans="1:52" x14ac:dyDescent="0.2">
      <c r="A24" s="21"/>
      <c r="B24" s="73" t="s">
        <v>277</v>
      </c>
      <c r="C24" s="74" t="s">
        <v>273</v>
      </c>
      <c r="D24" s="75">
        <v>72085120</v>
      </c>
      <c r="E24" s="76" t="s">
        <v>386</v>
      </c>
      <c r="F24" s="75" t="s">
        <v>104</v>
      </c>
      <c r="G24" s="75" t="s">
        <v>104</v>
      </c>
      <c r="H24" s="75" t="s">
        <v>104</v>
      </c>
      <c r="I24" s="75" t="s">
        <v>104</v>
      </c>
      <c r="J24" s="242" t="s">
        <v>405</v>
      </c>
      <c r="K24" s="243" t="s">
        <v>405</v>
      </c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</row>
    <row r="25" spans="1:52" x14ac:dyDescent="0.2">
      <c r="A25" s="21"/>
      <c r="B25" s="73" t="s">
        <v>278</v>
      </c>
      <c r="C25" s="74" t="s">
        <v>276</v>
      </c>
      <c r="D25" s="75">
        <v>72085120</v>
      </c>
      <c r="E25" s="76" t="s">
        <v>386</v>
      </c>
      <c r="F25" s="75" t="s">
        <v>104</v>
      </c>
      <c r="G25" s="75" t="s">
        <v>104</v>
      </c>
      <c r="H25" s="75" t="s">
        <v>104</v>
      </c>
      <c r="I25" s="75" t="s">
        <v>104</v>
      </c>
      <c r="J25" s="242" t="s">
        <v>405</v>
      </c>
      <c r="K25" s="243" t="s">
        <v>405</v>
      </c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</row>
    <row r="26" spans="1:52" x14ac:dyDescent="0.2">
      <c r="A26" s="21"/>
      <c r="B26" s="73" t="s">
        <v>279</v>
      </c>
      <c r="C26" s="74" t="s">
        <v>273</v>
      </c>
      <c r="D26" s="75">
        <v>72085120</v>
      </c>
      <c r="E26" s="76" t="s">
        <v>386</v>
      </c>
      <c r="F26" s="75" t="s">
        <v>104</v>
      </c>
      <c r="G26" s="75" t="s">
        <v>104</v>
      </c>
      <c r="H26" s="75" t="s">
        <v>104</v>
      </c>
      <c r="I26" s="75" t="s">
        <v>104</v>
      </c>
      <c r="J26" s="242" t="s">
        <v>405</v>
      </c>
      <c r="K26" s="243" t="s">
        <v>405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</row>
    <row r="27" spans="1:52" x14ac:dyDescent="0.2">
      <c r="A27" s="21"/>
      <c r="B27" s="73" t="s">
        <v>279</v>
      </c>
      <c r="C27" s="74" t="s">
        <v>273</v>
      </c>
      <c r="D27" s="75">
        <v>72085198</v>
      </c>
      <c r="E27" s="76" t="s">
        <v>386</v>
      </c>
      <c r="F27" s="75" t="s">
        <v>104</v>
      </c>
      <c r="G27" s="75" t="s">
        <v>104</v>
      </c>
      <c r="H27" s="75" t="s">
        <v>104</v>
      </c>
      <c r="I27" s="75" t="s">
        <v>104</v>
      </c>
      <c r="J27" s="242" t="s">
        <v>405</v>
      </c>
      <c r="K27" s="243" t="s">
        <v>405</v>
      </c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</row>
    <row r="28" spans="1:52" x14ac:dyDescent="0.2">
      <c r="A28" s="21"/>
      <c r="B28" s="73" t="s">
        <v>280</v>
      </c>
      <c r="C28" s="74" t="s">
        <v>273</v>
      </c>
      <c r="D28" s="75">
        <v>72085120</v>
      </c>
      <c r="E28" s="76" t="s">
        <v>386</v>
      </c>
      <c r="F28" s="75" t="s">
        <v>104</v>
      </c>
      <c r="G28" s="75" t="s">
        <v>104</v>
      </c>
      <c r="H28" s="75" t="s">
        <v>104</v>
      </c>
      <c r="I28" s="75" t="s">
        <v>104</v>
      </c>
      <c r="J28" s="242" t="s">
        <v>405</v>
      </c>
      <c r="K28" s="243" t="s">
        <v>405</v>
      </c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</row>
    <row r="29" spans="1:52" x14ac:dyDescent="0.2">
      <c r="A29" s="21"/>
      <c r="B29" s="73" t="s">
        <v>281</v>
      </c>
      <c r="C29" s="74" t="s">
        <v>276</v>
      </c>
      <c r="D29" s="75">
        <v>72085120</v>
      </c>
      <c r="E29" s="76" t="s">
        <v>386</v>
      </c>
      <c r="F29" s="75" t="s">
        <v>104</v>
      </c>
      <c r="G29" s="75" t="s">
        <v>104</v>
      </c>
      <c r="H29" s="75" t="s">
        <v>104</v>
      </c>
      <c r="I29" s="75" t="s">
        <v>104</v>
      </c>
      <c r="J29" s="242" t="s">
        <v>405</v>
      </c>
      <c r="K29" s="243" t="s">
        <v>405</v>
      </c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</row>
    <row r="30" spans="1:52" x14ac:dyDescent="0.2">
      <c r="A30" s="21"/>
      <c r="B30" s="73" t="s">
        <v>282</v>
      </c>
      <c r="C30" s="74" t="s">
        <v>283</v>
      </c>
      <c r="D30" s="75">
        <v>72089080</v>
      </c>
      <c r="E30" s="76" t="s">
        <v>386</v>
      </c>
      <c r="F30" s="75" t="s">
        <v>104</v>
      </c>
      <c r="G30" s="75" t="s">
        <v>104</v>
      </c>
      <c r="H30" s="75" t="s">
        <v>104</v>
      </c>
      <c r="I30" s="75" t="s">
        <v>104</v>
      </c>
      <c r="J30" s="242" t="s">
        <v>405</v>
      </c>
      <c r="K30" s="243" t="s">
        <v>405</v>
      </c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</row>
    <row r="31" spans="1:52" x14ac:dyDescent="0.2">
      <c r="A31" s="21"/>
      <c r="B31" s="73" t="s">
        <v>284</v>
      </c>
      <c r="C31" s="74" t="s">
        <v>273</v>
      </c>
      <c r="D31" s="75">
        <v>72085120</v>
      </c>
      <c r="E31" s="76" t="s">
        <v>386</v>
      </c>
      <c r="F31" s="75" t="s">
        <v>104</v>
      </c>
      <c r="G31" s="75" t="s">
        <v>104</v>
      </c>
      <c r="H31" s="75" t="s">
        <v>104</v>
      </c>
      <c r="I31" s="75" t="s">
        <v>104</v>
      </c>
      <c r="J31" s="242" t="s">
        <v>405</v>
      </c>
      <c r="K31" s="243" t="s">
        <v>405</v>
      </c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</row>
    <row r="32" spans="1:52" x14ac:dyDescent="0.2">
      <c r="A32" s="21"/>
      <c r="B32" s="73" t="s">
        <v>285</v>
      </c>
      <c r="C32" s="74" t="s">
        <v>273</v>
      </c>
      <c r="D32" s="75">
        <v>72085120</v>
      </c>
      <c r="E32" s="76" t="s">
        <v>386</v>
      </c>
      <c r="F32" s="75" t="s">
        <v>104</v>
      </c>
      <c r="G32" s="75" t="s">
        <v>104</v>
      </c>
      <c r="H32" s="75" t="s">
        <v>104</v>
      </c>
      <c r="I32" s="75" t="s">
        <v>104</v>
      </c>
      <c r="J32" s="242" t="s">
        <v>405</v>
      </c>
      <c r="K32" s="243" t="s">
        <v>405</v>
      </c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</row>
    <row r="33" spans="1:52" x14ac:dyDescent="0.2">
      <c r="A33" s="21"/>
      <c r="B33" s="73" t="s">
        <v>285</v>
      </c>
      <c r="C33" s="74" t="s">
        <v>273</v>
      </c>
      <c r="D33" s="75">
        <v>72085198</v>
      </c>
      <c r="E33" s="76" t="s">
        <v>386</v>
      </c>
      <c r="F33" s="75" t="s">
        <v>104</v>
      </c>
      <c r="G33" s="75" t="s">
        <v>104</v>
      </c>
      <c r="H33" s="75" t="s">
        <v>104</v>
      </c>
      <c r="I33" s="75" t="s">
        <v>104</v>
      </c>
      <c r="J33" s="242" t="s">
        <v>405</v>
      </c>
      <c r="K33" s="243" t="s">
        <v>405</v>
      </c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</row>
    <row r="34" spans="1:52" x14ac:dyDescent="0.2">
      <c r="A34" s="21"/>
      <c r="B34" s="73" t="s">
        <v>103</v>
      </c>
      <c r="C34" s="74" t="s">
        <v>273</v>
      </c>
      <c r="D34" s="75">
        <v>72085120</v>
      </c>
      <c r="E34" s="76" t="s">
        <v>386</v>
      </c>
      <c r="F34" s="75" t="s">
        <v>104</v>
      </c>
      <c r="G34" s="75" t="s">
        <v>104</v>
      </c>
      <c r="H34" s="75" t="s">
        <v>104</v>
      </c>
      <c r="I34" s="75" t="s">
        <v>104</v>
      </c>
      <c r="J34" s="242" t="s">
        <v>405</v>
      </c>
      <c r="K34" s="243" t="s">
        <v>405</v>
      </c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</row>
    <row r="35" spans="1:52" x14ac:dyDescent="0.2">
      <c r="A35" s="21"/>
      <c r="B35" s="73" t="s">
        <v>286</v>
      </c>
      <c r="C35" s="74" t="s">
        <v>276</v>
      </c>
      <c r="D35" s="75">
        <v>72085120</v>
      </c>
      <c r="E35" s="76" t="s">
        <v>386</v>
      </c>
      <c r="F35" s="75" t="s">
        <v>104</v>
      </c>
      <c r="G35" s="75" t="s">
        <v>104</v>
      </c>
      <c r="H35" s="75" t="s">
        <v>104</v>
      </c>
      <c r="I35" s="75" t="s">
        <v>104</v>
      </c>
      <c r="J35" s="242" t="s">
        <v>405</v>
      </c>
      <c r="K35" s="243" t="s">
        <v>405</v>
      </c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</row>
    <row r="36" spans="1:52" x14ac:dyDescent="0.2">
      <c r="A36" s="21"/>
      <c r="B36" s="73" t="s">
        <v>287</v>
      </c>
      <c r="C36" s="74" t="s">
        <v>288</v>
      </c>
      <c r="D36" s="75">
        <v>72085120</v>
      </c>
      <c r="E36" s="76" t="s">
        <v>386</v>
      </c>
      <c r="F36" s="75" t="s">
        <v>104</v>
      </c>
      <c r="G36" s="75" t="s">
        <v>104</v>
      </c>
      <c r="H36" s="75" t="s">
        <v>104</v>
      </c>
      <c r="I36" s="75" t="s">
        <v>104</v>
      </c>
      <c r="J36" s="242" t="s">
        <v>405</v>
      </c>
      <c r="K36" s="243" t="s">
        <v>405</v>
      </c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spans="1:52" x14ac:dyDescent="0.2">
      <c r="A37" s="21"/>
      <c r="B37" s="73" t="s">
        <v>289</v>
      </c>
      <c r="C37" s="74" t="s">
        <v>273</v>
      </c>
      <c r="D37" s="75">
        <v>72085120</v>
      </c>
      <c r="E37" s="76" t="s">
        <v>386</v>
      </c>
      <c r="F37" s="75" t="s">
        <v>104</v>
      </c>
      <c r="G37" s="75" t="s">
        <v>104</v>
      </c>
      <c r="H37" s="75" t="s">
        <v>104</v>
      </c>
      <c r="I37" s="75" t="s">
        <v>104</v>
      </c>
      <c r="J37" s="242" t="s">
        <v>405</v>
      </c>
      <c r="K37" s="243" t="s">
        <v>405</v>
      </c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</row>
    <row r="38" spans="1:52" x14ac:dyDescent="0.2">
      <c r="A38" s="21"/>
      <c r="B38" s="73" t="s">
        <v>290</v>
      </c>
      <c r="C38" s="74" t="s">
        <v>276</v>
      </c>
      <c r="D38" s="75">
        <v>72085120</v>
      </c>
      <c r="E38" s="76" t="s">
        <v>386</v>
      </c>
      <c r="F38" s="75" t="s">
        <v>104</v>
      </c>
      <c r="G38" s="75" t="s">
        <v>104</v>
      </c>
      <c r="H38" s="75" t="s">
        <v>104</v>
      </c>
      <c r="I38" s="75" t="s">
        <v>104</v>
      </c>
      <c r="J38" s="242" t="s">
        <v>405</v>
      </c>
      <c r="K38" s="243" t="s">
        <v>405</v>
      </c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</row>
    <row r="39" spans="1:52" x14ac:dyDescent="0.2">
      <c r="A39" s="21"/>
      <c r="B39" s="73" t="s">
        <v>291</v>
      </c>
      <c r="C39" s="74" t="s">
        <v>273</v>
      </c>
      <c r="D39" s="75">
        <v>72085120</v>
      </c>
      <c r="E39" s="76" t="s">
        <v>386</v>
      </c>
      <c r="F39" s="75" t="s">
        <v>104</v>
      </c>
      <c r="G39" s="75" t="s">
        <v>104</v>
      </c>
      <c r="H39" s="75" t="s">
        <v>104</v>
      </c>
      <c r="I39" s="75" t="s">
        <v>104</v>
      </c>
      <c r="J39" s="242" t="s">
        <v>405</v>
      </c>
      <c r="K39" s="243" t="s">
        <v>405</v>
      </c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</row>
    <row r="40" spans="1:52" x14ac:dyDescent="0.2">
      <c r="A40" s="21"/>
      <c r="B40" s="73" t="s">
        <v>292</v>
      </c>
      <c r="C40" s="74" t="s">
        <v>273</v>
      </c>
      <c r="D40" s="75">
        <v>72085120</v>
      </c>
      <c r="E40" s="76" t="s">
        <v>386</v>
      </c>
      <c r="F40" s="75" t="s">
        <v>104</v>
      </c>
      <c r="G40" s="75" t="s">
        <v>104</v>
      </c>
      <c r="H40" s="75" t="s">
        <v>104</v>
      </c>
      <c r="I40" s="75" t="s">
        <v>104</v>
      </c>
      <c r="J40" s="242" t="s">
        <v>405</v>
      </c>
      <c r="K40" s="243" t="s">
        <v>405</v>
      </c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</row>
    <row r="41" spans="1:52" x14ac:dyDescent="0.2">
      <c r="A41" s="21"/>
      <c r="B41" s="73" t="s">
        <v>292</v>
      </c>
      <c r="C41" s="74" t="s">
        <v>273</v>
      </c>
      <c r="D41" s="75">
        <v>72085198</v>
      </c>
      <c r="E41" s="76" t="s">
        <v>386</v>
      </c>
      <c r="F41" s="75" t="s">
        <v>104</v>
      </c>
      <c r="G41" s="75" t="s">
        <v>104</v>
      </c>
      <c r="H41" s="75" t="s">
        <v>104</v>
      </c>
      <c r="I41" s="75" t="s">
        <v>104</v>
      </c>
      <c r="J41" s="242" t="s">
        <v>405</v>
      </c>
      <c r="K41" s="243" t="s">
        <v>405</v>
      </c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</row>
    <row r="42" spans="1:52" x14ac:dyDescent="0.2">
      <c r="A42" s="21"/>
      <c r="B42" s="73" t="s">
        <v>348</v>
      </c>
      <c r="C42" s="74" t="s">
        <v>273</v>
      </c>
      <c r="D42" s="75">
        <v>72085120</v>
      </c>
      <c r="E42" s="76" t="s">
        <v>386</v>
      </c>
      <c r="F42" s="75" t="s">
        <v>104</v>
      </c>
      <c r="G42" s="75" t="s">
        <v>104</v>
      </c>
      <c r="H42" s="75" t="s">
        <v>104</v>
      </c>
      <c r="I42" s="75" t="s">
        <v>104</v>
      </c>
      <c r="J42" s="242" t="s">
        <v>405</v>
      </c>
      <c r="K42" s="243" t="s">
        <v>405</v>
      </c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</row>
    <row r="43" spans="1:52" x14ac:dyDescent="0.2">
      <c r="A43" s="21"/>
      <c r="B43" s="73" t="s">
        <v>293</v>
      </c>
      <c r="C43" s="74" t="s">
        <v>276</v>
      </c>
      <c r="D43" s="75">
        <v>72085120</v>
      </c>
      <c r="E43" s="76" t="s">
        <v>386</v>
      </c>
      <c r="F43" s="75" t="s">
        <v>104</v>
      </c>
      <c r="G43" s="75" t="s">
        <v>104</v>
      </c>
      <c r="H43" s="75" t="s">
        <v>104</v>
      </c>
      <c r="I43" s="75" t="s">
        <v>104</v>
      </c>
      <c r="J43" s="242" t="s">
        <v>405</v>
      </c>
      <c r="K43" s="243" t="s">
        <v>405</v>
      </c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</row>
    <row r="44" spans="1:52" x14ac:dyDescent="0.2">
      <c r="A44" s="21"/>
      <c r="B44" s="73" t="s">
        <v>294</v>
      </c>
      <c r="C44" s="74" t="s">
        <v>276</v>
      </c>
      <c r="D44" s="75">
        <v>72085120</v>
      </c>
      <c r="E44" s="76" t="s">
        <v>386</v>
      </c>
      <c r="F44" s="75" t="s">
        <v>104</v>
      </c>
      <c r="G44" s="75" t="s">
        <v>104</v>
      </c>
      <c r="H44" s="75" t="s">
        <v>104</v>
      </c>
      <c r="I44" s="75" t="s">
        <v>104</v>
      </c>
      <c r="J44" s="242" t="s">
        <v>405</v>
      </c>
      <c r="K44" s="243" t="s">
        <v>405</v>
      </c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</row>
    <row r="45" spans="1:52" x14ac:dyDescent="0.2">
      <c r="A45" s="21"/>
      <c r="B45" s="73" t="s">
        <v>295</v>
      </c>
      <c r="C45" s="74" t="s">
        <v>288</v>
      </c>
      <c r="D45" s="75">
        <v>72085120</v>
      </c>
      <c r="E45" s="76" t="s">
        <v>386</v>
      </c>
      <c r="F45" s="75" t="s">
        <v>104</v>
      </c>
      <c r="G45" s="75" t="s">
        <v>104</v>
      </c>
      <c r="H45" s="75" t="s">
        <v>104</v>
      </c>
      <c r="I45" s="75" t="s">
        <v>104</v>
      </c>
      <c r="J45" s="242" t="s">
        <v>405</v>
      </c>
      <c r="K45" s="243" t="s">
        <v>405</v>
      </c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</row>
    <row r="46" spans="1:52" x14ac:dyDescent="0.2">
      <c r="A46" s="21"/>
      <c r="B46" s="73" t="s">
        <v>296</v>
      </c>
      <c r="C46" s="74" t="s">
        <v>283</v>
      </c>
      <c r="D46" s="75">
        <v>72089080</v>
      </c>
      <c r="E46" s="76" t="s">
        <v>386</v>
      </c>
      <c r="F46" s="75" t="s">
        <v>104</v>
      </c>
      <c r="G46" s="75" t="s">
        <v>104</v>
      </c>
      <c r="H46" s="75" t="s">
        <v>104</v>
      </c>
      <c r="I46" s="75" t="s">
        <v>104</v>
      </c>
      <c r="J46" s="242" t="s">
        <v>405</v>
      </c>
      <c r="K46" s="243" t="s">
        <v>405</v>
      </c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</row>
    <row r="47" spans="1:52" x14ac:dyDescent="0.2">
      <c r="A47" s="21"/>
      <c r="B47" s="73" t="s">
        <v>297</v>
      </c>
      <c r="C47" s="74" t="s">
        <v>273</v>
      </c>
      <c r="D47" s="75">
        <v>72085120</v>
      </c>
      <c r="E47" s="76" t="s">
        <v>386</v>
      </c>
      <c r="F47" s="75" t="s">
        <v>104</v>
      </c>
      <c r="G47" s="75" t="s">
        <v>104</v>
      </c>
      <c r="H47" s="75" t="s">
        <v>104</v>
      </c>
      <c r="I47" s="75" t="s">
        <v>104</v>
      </c>
      <c r="J47" s="242" t="s">
        <v>405</v>
      </c>
      <c r="K47" s="243" t="s">
        <v>405</v>
      </c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</row>
    <row r="48" spans="1:52" x14ac:dyDescent="0.2">
      <c r="A48" s="21"/>
      <c r="B48" s="73" t="s">
        <v>349</v>
      </c>
      <c r="C48" s="74" t="s">
        <v>273</v>
      </c>
      <c r="D48" s="75">
        <v>72085120</v>
      </c>
      <c r="E48" s="76" t="s">
        <v>386</v>
      </c>
      <c r="F48" s="75" t="s">
        <v>104</v>
      </c>
      <c r="G48" s="75" t="s">
        <v>104</v>
      </c>
      <c r="H48" s="75" t="s">
        <v>104</v>
      </c>
      <c r="I48" s="75" t="s">
        <v>104</v>
      </c>
      <c r="J48" s="242" t="s">
        <v>405</v>
      </c>
      <c r="K48" s="243" t="s">
        <v>405</v>
      </c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</row>
    <row r="49" spans="1:52" x14ac:dyDescent="0.2">
      <c r="A49" s="21"/>
      <c r="B49" s="73" t="s">
        <v>298</v>
      </c>
      <c r="C49" s="74" t="s">
        <v>273</v>
      </c>
      <c r="D49" s="75">
        <v>72085120</v>
      </c>
      <c r="E49" s="76" t="s">
        <v>386</v>
      </c>
      <c r="F49" s="75" t="s">
        <v>104</v>
      </c>
      <c r="G49" s="75" t="s">
        <v>104</v>
      </c>
      <c r="H49" s="75" t="s">
        <v>104</v>
      </c>
      <c r="I49" s="75" t="s">
        <v>104</v>
      </c>
      <c r="J49" s="242" t="s">
        <v>405</v>
      </c>
      <c r="K49" s="243" t="s">
        <v>405</v>
      </c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</row>
    <row r="50" spans="1:52" x14ac:dyDescent="0.2">
      <c r="A50" s="21"/>
      <c r="B50" s="73" t="s">
        <v>298</v>
      </c>
      <c r="C50" s="74" t="s">
        <v>273</v>
      </c>
      <c r="D50" s="75">
        <v>72085198</v>
      </c>
      <c r="E50" s="76" t="s">
        <v>386</v>
      </c>
      <c r="F50" s="75" t="s">
        <v>104</v>
      </c>
      <c r="G50" s="75" t="s">
        <v>104</v>
      </c>
      <c r="H50" s="75" t="s">
        <v>104</v>
      </c>
      <c r="I50" s="75" t="s">
        <v>104</v>
      </c>
      <c r="J50" s="242" t="s">
        <v>405</v>
      </c>
      <c r="K50" s="243" t="s">
        <v>405</v>
      </c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</row>
    <row r="51" spans="1:52" x14ac:dyDescent="0.2">
      <c r="A51" s="21"/>
      <c r="B51" s="73" t="s">
        <v>299</v>
      </c>
      <c r="C51" s="74" t="s">
        <v>273</v>
      </c>
      <c r="D51" s="75">
        <v>72085120</v>
      </c>
      <c r="E51" s="76" t="s">
        <v>386</v>
      </c>
      <c r="F51" s="75" t="s">
        <v>104</v>
      </c>
      <c r="G51" s="75" t="s">
        <v>104</v>
      </c>
      <c r="H51" s="75" t="s">
        <v>104</v>
      </c>
      <c r="I51" s="75" t="s">
        <v>104</v>
      </c>
      <c r="J51" s="242" t="s">
        <v>405</v>
      </c>
      <c r="K51" s="243" t="s">
        <v>405</v>
      </c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</row>
    <row r="52" spans="1:52" x14ac:dyDescent="0.2">
      <c r="A52" s="21"/>
      <c r="B52" s="73" t="s">
        <v>299</v>
      </c>
      <c r="C52" s="74" t="s">
        <v>273</v>
      </c>
      <c r="D52" s="75">
        <v>72085198</v>
      </c>
      <c r="E52" s="76" t="s">
        <v>386</v>
      </c>
      <c r="F52" s="75" t="s">
        <v>104</v>
      </c>
      <c r="G52" s="75" t="s">
        <v>104</v>
      </c>
      <c r="H52" s="75" t="s">
        <v>104</v>
      </c>
      <c r="I52" s="75" t="s">
        <v>104</v>
      </c>
      <c r="J52" s="242" t="s">
        <v>405</v>
      </c>
      <c r="K52" s="243" t="s">
        <v>405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</row>
    <row r="53" spans="1:52" x14ac:dyDescent="0.2">
      <c r="A53" s="21"/>
      <c r="B53" s="73" t="s">
        <v>350</v>
      </c>
      <c r="C53" s="74" t="s">
        <v>273</v>
      </c>
      <c r="D53" s="75">
        <v>72085120</v>
      </c>
      <c r="E53" s="76" t="s">
        <v>386</v>
      </c>
      <c r="F53" s="75" t="s">
        <v>104</v>
      </c>
      <c r="G53" s="75" t="s">
        <v>104</v>
      </c>
      <c r="H53" s="75" t="s">
        <v>104</v>
      </c>
      <c r="I53" s="75" t="s">
        <v>104</v>
      </c>
      <c r="J53" s="242" t="s">
        <v>405</v>
      </c>
      <c r="K53" s="243" t="s">
        <v>405</v>
      </c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</row>
    <row r="54" spans="1:52" x14ac:dyDescent="0.2">
      <c r="A54" s="21"/>
      <c r="B54" s="73" t="s">
        <v>300</v>
      </c>
      <c r="C54" s="74" t="s">
        <v>276</v>
      </c>
      <c r="D54" s="75">
        <v>72085120</v>
      </c>
      <c r="E54" s="76" t="s">
        <v>386</v>
      </c>
      <c r="F54" s="75" t="s">
        <v>104</v>
      </c>
      <c r="G54" s="75" t="s">
        <v>104</v>
      </c>
      <c r="H54" s="75" t="s">
        <v>104</v>
      </c>
      <c r="I54" s="75" t="s">
        <v>104</v>
      </c>
      <c r="J54" s="242" t="s">
        <v>405</v>
      </c>
      <c r="K54" s="243" t="s">
        <v>405</v>
      </c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</row>
    <row r="55" spans="1:52" x14ac:dyDescent="0.2">
      <c r="A55" s="21"/>
      <c r="B55" s="73" t="s">
        <v>351</v>
      </c>
      <c r="C55" s="74" t="s">
        <v>276</v>
      </c>
      <c r="D55" s="75">
        <v>72085120</v>
      </c>
      <c r="E55" s="76" t="s">
        <v>386</v>
      </c>
      <c r="F55" s="75" t="s">
        <v>104</v>
      </c>
      <c r="G55" s="75" t="s">
        <v>104</v>
      </c>
      <c r="H55" s="75" t="s">
        <v>104</v>
      </c>
      <c r="I55" s="75" t="s">
        <v>104</v>
      </c>
      <c r="J55" s="242" t="s">
        <v>405</v>
      </c>
      <c r="K55" s="243" t="s">
        <v>405</v>
      </c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</row>
    <row r="56" spans="1:52" x14ac:dyDescent="0.2">
      <c r="A56" s="21"/>
      <c r="B56" s="73" t="s">
        <v>301</v>
      </c>
      <c r="C56" s="74" t="s">
        <v>276</v>
      </c>
      <c r="D56" s="75">
        <v>72085120</v>
      </c>
      <c r="E56" s="76" t="s">
        <v>386</v>
      </c>
      <c r="F56" s="75" t="s">
        <v>104</v>
      </c>
      <c r="G56" s="75" t="s">
        <v>104</v>
      </c>
      <c r="H56" s="75" t="s">
        <v>104</v>
      </c>
      <c r="I56" s="75" t="s">
        <v>104</v>
      </c>
      <c r="J56" s="242" t="s">
        <v>405</v>
      </c>
      <c r="K56" s="243" t="s">
        <v>405</v>
      </c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</row>
    <row r="57" spans="1:52" x14ac:dyDescent="0.2">
      <c r="A57" s="21"/>
      <c r="B57" s="73" t="s">
        <v>352</v>
      </c>
      <c r="C57" s="74" t="s">
        <v>276</v>
      </c>
      <c r="D57" s="75">
        <v>72085120</v>
      </c>
      <c r="E57" s="76" t="s">
        <v>386</v>
      </c>
      <c r="F57" s="75" t="s">
        <v>104</v>
      </c>
      <c r="G57" s="75" t="s">
        <v>104</v>
      </c>
      <c r="H57" s="75" t="s">
        <v>104</v>
      </c>
      <c r="I57" s="75" t="s">
        <v>104</v>
      </c>
      <c r="J57" s="242" t="s">
        <v>405</v>
      </c>
      <c r="K57" s="243" t="s">
        <v>405</v>
      </c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</row>
    <row r="58" spans="1:52" x14ac:dyDescent="0.2">
      <c r="A58" s="21"/>
      <c r="B58" s="73" t="s">
        <v>302</v>
      </c>
      <c r="C58" s="74" t="s">
        <v>288</v>
      </c>
      <c r="D58" s="75">
        <v>72085120</v>
      </c>
      <c r="E58" s="76" t="s">
        <v>386</v>
      </c>
      <c r="F58" s="75" t="s">
        <v>104</v>
      </c>
      <c r="G58" s="75" t="s">
        <v>104</v>
      </c>
      <c r="H58" s="75" t="s">
        <v>104</v>
      </c>
      <c r="I58" s="75" t="s">
        <v>104</v>
      </c>
      <c r="J58" s="242" t="s">
        <v>405</v>
      </c>
      <c r="K58" s="243" t="s">
        <v>405</v>
      </c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</row>
    <row r="59" spans="1:52" x14ac:dyDescent="0.2">
      <c r="A59" s="21"/>
      <c r="B59" s="73" t="s">
        <v>303</v>
      </c>
      <c r="C59" s="74" t="s">
        <v>288</v>
      </c>
      <c r="D59" s="75">
        <v>72085120</v>
      </c>
      <c r="E59" s="76" t="s">
        <v>386</v>
      </c>
      <c r="F59" s="75" t="s">
        <v>104</v>
      </c>
      <c r="G59" s="75" t="s">
        <v>104</v>
      </c>
      <c r="H59" s="75" t="s">
        <v>104</v>
      </c>
      <c r="I59" s="75" t="s">
        <v>104</v>
      </c>
      <c r="J59" s="242" t="s">
        <v>405</v>
      </c>
      <c r="K59" s="243" t="s">
        <v>405</v>
      </c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</row>
    <row r="60" spans="1:52" x14ac:dyDescent="0.2">
      <c r="A60" s="21"/>
      <c r="B60" s="73" t="s">
        <v>304</v>
      </c>
      <c r="C60" s="74" t="s">
        <v>273</v>
      </c>
      <c r="D60" s="75">
        <v>72085120</v>
      </c>
      <c r="E60" s="76" t="s">
        <v>386</v>
      </c>
      <c r="F60" s="75" t="s">
        <v>104</v>
      </c>
      <c r="G60" s="75" t="s">
        <v>104</v>
      </c>
      <c r="H60" s="75" t="s">
        <v>104</v>
      </c>
      <c r="I60" s="75" t="s">
        <v>104</v>
      </c>
      <c r="J60" s="242" t="s">
        <v>405</v>
      </c>
      <c r="K60" s="243" t="s">
        <v>405</v>
      </c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</row>
    <row r="61" spans="1:52" x14ac:dyDescent="0.2">
      <c r="A61" s="21"/>
      <c r="B61" s="73" t="s">
        <v>304</v>
      </c>
      <c r="C61" s="74" t="s">
        <v>273</v>
      </c>
      <c r="D61" s="75">
        <v>72085198</v>
      </c>
      <c r="E61" s="76" t="s">
        <v>386</v>
      </c>
      <c r="F61" s="75" t="s">
        <v>104</v>
      </c>
      <c r="G61" s="75" t="s">
        <v>104</v>
      </c>
      <c r="H61" s="75" t="s">
        <v>104</v>
      </c>
      <c r="I61" s="75" t="s">
        <v>104</v>
      </c>
      <c r="J61" s="242" t="s">
        <v>405</v>
      </c>
      <c r="K61" s="243" t="s">
        <v>405</v>
      </c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</row>
    <row r="62" spans="1:52" x14ac:dyDescent="0.2">
      <c r="A62" s="21"/>
      <c r="B62" s="73" t="s">
        <v>353</v>
      </c>
      <c r="C62" s="74" t="s">
        <v>273</v>
      </c>
      <c r="D62" s="75">
        <v>72085120</v>
      </c>
      <c r="E62" s="76" t="s">
        <v>386</v>
      </c>
      <c r="F62" s="75" t="s">
        <v>104</v>
      </c>
      <c r="G62" s="75" t="s">
        <v>104</v>
      </c>
      <c r="H62" s="75" t="s">
        <v>104</v>
      </c>
      <c r="I62" s="75" t="s">
        <v>104</v>
      </c>
      <c r="J62" s="242" t="s">
        <v>405</v>
      </c>
      <c r="K62" s="243" t="s">
        <v>405</v>
      </c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</row>
    <row r="63" spans="1:52" x14ac:dyDescent="0.2">
      <c r="A63" s="21"/>
      <c r="B63" s="73" t="s">
        <v>305</v>
      </c>
      <c r="C63" s="74" t="s">
        <v>276</v>
      </c>
      <c r="D63" s="75">
        <v>72085120</v>
      </c>
      <c r="E63" s="76" t="s">
        <v>386</v>
      </c>
      <c r="F63" s="75" t="s">
        <v>104</v>
      </c>
      <c r="G63" s="75" t="s">
        <v>104</v>
      </c>
      <c r="H63" s="75" t="s">
        <v>104</v>
      </c>
      <c r="I63" s="75" t="s">
        <v>104</v>
      </c>
      <c r="J63" s="242" t="s">
        <v>405</v>
      </c>
      <c r="K63" s="243" t="s">
        <v>405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</row>
    <row r="64" spans="1:52" x14ac:dyDescent="0.2">
      <c r="A64" s="21"/>
      <c r="B64" s="73" t="s">
        <v>306</v>
      </c>
      <c r="C64" s="74" t="s">
        <v>276</v>
      </c>
      <c r="D64" s="75">
        <v>72085120</v>
      </c>
      <c r="E64" s="76" t="s">
        <v>386</v>
      </c>
      <c r="F64" s="75" t="s">
        <v>104</v>
      </c>
      <c r="G64" s="75" t="s">
        <v>104</v>
      </c>
      <c r="H64" s="75" t="s">
        <v>104</v>
      </c>
      <c r="I64" s="75" t="s">
        <v>104</v>
      </c>
      <c r="J64" s="242" t="s">
        <v>405</v>
      </c>
      <c r="K64" s="243" t="s">
        <v>405</v>
      </c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</row>
    <row r="65" spans="1:52" x14ac:dyDescent="0.2">
      <c r="A65" s="21"/>
      <c r="B65" s="73" t="s">
        <v>354</v>
      </c>
      <c r="C65" s="74" t="s">
        <v>288</v>
      </c>
      <c r="D65" s="75">
        <v>72085120</v>
      </c>
      <c r="E65" s="76" t="s">
        <v>386</v>
      </c>
      <c r="F65" s="75" t="s">
        <v>104</v>
      </c>
      <c r="G65" s="75" t="s">
        <v>104</v>
      </c>
      <c r="H65" s="75" t="s">
        <v>104</v>
      </c>
      <c r="I65" s="75" t="s">
        <v>104</v>
      </c>
      <c r="J65" s="242" t="s">
        <v>405</v>
      </c>
      <c r="K65" s="243" t="s">
        <v>405</v>
      </c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</row>
    <row r="66" spans="1:52" x14ac:dyDescent="0.2">
      <c r="A66" s="21"/>
      <c r="B66" s="73" t="s">
        <v>307</v>
      </c>
      <c r="C66" s="74" t="s">
        <v>273</v>
      </c>
      <c r="D66" s="75">
        <v>72085120</v>
      </c>
      <c r="E66" s="76" t="s">
        <v>386</v>
      </c>
      <c r="F66" s="75" t="s">
        <v>104</v>
      </c>
      <c r="G66" s="75" t="s">
        <v>104</v>
      </c>
      <c r="H66" s="75" t="s">
        <v>104</v>
      </c>
      <c r="I66" s="75" t="s">
        <v>104</v>
      </c>
      <c r="J66" s="242" t="s">
        <v>405</v>
      </c>
      <c r="K66" s="243" t="s">
        <v>405</v>
      </c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</row>
    <row r="67" spans="1:52" x14ac:dyDescent="0.2">
      <c r="A67" s="21"/>
      <c r="B67" s="73" t="s">
        <v>308</v>
      </c>
      <c r="C67" s="74" t="s">
        <v>273</v>
      </c>
      <c r="D67" s="75">
        <v>72085120</v>
      </c>
      <c r="E67" s="76" t="s">
        <v>386</v>
      </c>
      <c r="F67" s="75" t="s">
        <v>104</v>
      </c>
      <c r="G67" s="75" t="s">
        <v>104</v>
      </c>
      <c r="H67" s="75" t="s">
        <v>104</v>
      </c>
      <c r="I67" s="75" t="s">
        <v>104</v>
      </c>
      <c r="J67" s="242" t="s">
        <v>405</v>
      </c>
      <c r="K67" s="243" t="s">
        <v>405</v>
      </c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</row>
    <row r="68" spans="1:52" x14ac:dyDescent="0.2">
      <c r="A68" s="21"/>
      <c r="B68" s="73" t="s">
        <v>309</v>
      </c>
      <c r="C68" s="74" t="s">
        <v>273</v>
      </c>
      <c r="D68" s="75">
        <v>72085120</v>
      </c>
      <c r="E68" s="76" t="s">
        <v>386</v>
      </c>
      <c r="F68" s="75" t="s">
        <v>104</v>
      </c>
      <c r="G68" s="75" t="s">
        <v>104</v>
      </c>
      <c r="H68" s="75" t="s">
        <v>104</v>
      </c>
      <c r="I68" s="75" t="s">
        <v>104</v>
      </c>
      <c r="J68" s="242" t="s">
        <v>405</v>
      </c>
      <c r="K68" s="243" t="s">
        <v>405</v>
      </c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</row>
    <row r="69" spans="1:52" x14ac:dyDescent="0.2">
      <c r="A69" s="21"/>
      <c r="B69" s="73" t="s">
        <v>309</v>
      </c>
      <c r="C69" s="74" t="s">
        <v>273</v>
      </c>
      <c r="D69" s="75">
        <v>72085198</v>
      </c>
      <c r="E69" s="76" t="s">
        <v>386</v>
      </c>
      <c r="F69" s="75" t="s">
        <v>104</v>
      </c>
      <c r="G69" s="75" t="s">
        <v>104</v>
      </c>
      <c r="H69" s="75" t="s">
        <v>104</v>
      </c>
      <c r="I69" s="75" t="s">
        <v>104</v>
      </c>
      <c r="J69" s="242" t="s">
        <v>405</v>
      </c>
      <c r="K69" s="243" t="s">
        <v>405</v>
      </c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</row>
    <row r="70" spans="1:52" x14ac:dyDescent="0.2">
      <c r="A70" s="21"/>
      <c r="B70" s="73" t="s">
        <v>310</v>
      </c>
      <c r="C70" s="74" t="s">
        <v>276</v>
      </c>
      <c r="D70" s="75">
        <v>72085120</v>
      </c>
      <c r="E70" s="76" t="s">
        <v>386</v>
      </c>
      <c r="F70" s="75" t="s">
        <v>104</v>
      </c>
      <c r="G70" s="75" t="s">
        <v>104</v>
      </c>
      <c r="H70" s="75" t="s">
        <v>104</v>
      </c>
      <c r="I70" s="75" t="s">
        <v>104</v>
      </c>
      <c r="J70" s="242" t="s">
        <v>405</v>
      </c>
      <c r="K70" s="243" t="s">
        <v>405</v>
      </c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</row>
    <row r="71" spans="1:52" x14ac:dyDescent="0.2">
      <c r="A71" s="21"/>
      <c r="B71" s="73" t="s">
        <v>311</v>
      </c>
      <c r="C71" s="74" t="s">
        <v>312</v>
      </c>
      <c r="D71" s="75">
        <v>72085120</v>
      </c>
      <c r="E71" s="76" t="s">
        <v>386</v>
      </c>
      <c r="F71" s="75" t="s">
        <v>104</v>
      </c>
      <c r="G71" s="75" t="s">
        <v>104</v>
      </c>
      <c r="H71" s="75" t="s">
        <v>104</v>
      </c>
      <c r="I71" s="75" t="s">
        <v>104</v>
      </c>
      <c r="J71" s="242" t="s">
        <v>405</v>
      </c>
      <c r="K71" s="243" t="s">
        <v>405</v>
      </c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</row>
    <row r="72" spans="1:52" x14ac:dyDescent="0.2">
      <c r="A72" s="21"/>
      <c r="B72" s="73" t="s">
        <v>313</v>
      </c>
      <c r="C72" s="74" t="s">
        <v>312</v>
      </c>
      <c r="D72" s="75">
        <v>72085120</v>
      </c>
      <c r="E72" s="76" t="s">
        <v>386</v>
      </c>
      <c r="F72" s="75" t="s">
        <v>104</v>
      </c>
      <c r="G72" s="75" t="s">
        <v>104</v>
      </c>
      <c r="H72" s="75" t="s">
        <v>104</v>
      </c>
      <c r="I72" s="75" t="s">
        <v>104</v>
      </c>
      <c r="J72" s="242" t="s">
        <v>405</v>
      </c>
      <c r="K72" s="243" t="s">
        <v>405</v>
      </c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</row>
    <row r="73" spans="1:52" x14ac:dyDescent="0.2">
      <c r="A73" s="21"/>
      <c r="B73" s="73" t="s">
        <v>314</v>
      </c>
      <c r="C73" s="74" t="s">
        <v>312</v>
      </c>
      <c r="D73" s="75">
        <v>72085120</v>
      </c>
      <c r="E73" s="76" t="s">
        <v>386</v>
      </c>
      <c r="F73" s="75" t="s">
        <v>104</v>
      </c>
      <c r="G73" s="75" t="s">
        <v>104</v>
      </c>
      <c r="H73" s="75" t="s">
        <v>104</v>
      </c>
      <c r="I73" s="75" t="s">
        <v>104</v>
      </c>
      <c r="J73" s="242" t="s">
        <v>405</v>
      </c>
      <c r="K73" s="243" t="s">
        <v>405</v>
      </c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</row>
    <row r="74" spans="1:52" x14ac:dyDescent="0.2">
      <c r="A74" s="21"/>
      <c r="B74" s="73" t="s">
        <v>315</v>
      </c>
      <c r="C74" s="74" t="s">
        <v>312</v>
      </c>
      <c r="D74" s="75">
        <v>72085120</v>
      </c>
      <c r="E74" s="76" t="s">
        <v>386</v>
      </c>
      <c r="F74" s="75" t="s">
        <v>104</v>
      </c>
      <c r="G74" s="75" t="s">
        <v>104</v>
      </c>
      <c r="H74" s="75" t="s">
        <v>104</v>
      </c>
      <c r="I74" s="75" t="s">
        <v>104</v>
      </c>
      <c r="J74" s="242" t="s">
        <v>405</v>
      </c>
      <c r="K74" s="243" t="s">
        <v>405</v>
      </c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</row>
    <row r="75" spans="1:52" x14ac:dyDescent="0.2">
      <c r="A75" s="21"/>
      <c r="B75" s="73" t="s">
        <v>315</v>
      </c>
      <c r="C75" s="74" t="s">
        <v>312</v>
      </c>
      <c r="D75" s="75">
        <v>72085198</v>
      </c>
      <c r="E75" s="76" t="s">
        <v>386</v>
      </c>
      <c r="F75" s="75" t="s">
        <v>104</v>
      </c>
      <c r="G75" s="75" t="s">
        <v>104</v>
      </c>
      <c r="H75" s="75" t="s">
        <v>104</v>
      </c>
      <c r="I75" s="75" t="s">
        <v>104</v>
      </c>
      <c r="J75" s="242" t="s">
        <v>405</v>
      </c>
      <c r="K75" s="243" t="s">
        <v>405</v>
      </c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</row>
    <row r="76" spans="1:52" x14ac:dyDescent="0.2">
      <c r="A76" s="21"/>
      <c r="B76" s="73" t="s">
        <v>316</v>
      </c>
      <c r="C76" s="74" t="s">
        <v>317</v>
      </c>
      <c r="D76" s="75">
        <v>72085120</v>
      </c>
      <c r="E76" s="76" t="s">
        <v>386</v>
      </c>
      <c r="F76" s="75" t="s">
        <v>104</v>
      </c>
      <c r="G76" s="75" t="s">
        <v>104</v>
      </c>
      <c r="H76" s="75" t="s">
        <v>104</v>
      </c>
      <c r="I76" s="75" t="s">
        <v>104</v>
      </c>
      <c r="J76" s="242" t="s">
        <v>405</v>
      </c>
      <c r="K76" s="243" t="s">
        <v>405</v>
      </c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</row>
    <row r="77" spans="1:52" x14ac:dyDescent="0.2">
      <c r="A77" s="21"/>
      <c r="B77" s="73" t="s">
        <v>355</v>
      </c>
      <c r="C77" s="74" t="s">
        <v>317</v>
      </c>
      <c r="D77" s="75">
        <v>72085120</v>
      </c>
      <c r="E77" s="76" t="s">
        <v>386</v>
      </c>
      <c r="F77" s="75" t="s">
        <v>104</v>
      </c>
      <c r="G77" s="75" t="s">
        <v>104</v>
      </c>
      <c r="H77" s="75" t="s">
        <v>104</v>
      </c>
      <c r="I77" s="75" t="s">
        <v>104</v>
      </c>
      <c r="J77" s="242" t="s">
        <v>405</v>
      </c>
      <c r="K77" s="243" t="s">
        <v>405</v>
      </c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</row>
    <row r="78" spans="1:52" x14ac:dyDescent="0.2">
      <c r="A78" s="21"/>
      <c r="B78" s="73" t="s">
        <v>356</v>
      </c>
      <c r="C78" s="74" t="s">
        <v>312</v>
      </c>
      <c r="D78" s="75">
        <v>72085120</v>
      </c>
      <c r="E78" s="76" t="s">
        <v>386</v>
      </c>
      <c r="F78" s="75" t="s">
        <v>104</v>
      </c>
      <c r="G78" s="75" t="s">
        <v>104</v>
      </c>
      <c r="H78" s="75" t="s">
        <v>104</v>
      </c>
      <c r="I78" s="75" t="s">
        <v>104</v>
      </c>
      <c r="J78" s="242" t="s">
        <v>405</v>
      </c>
      <c r="K78" s="243" t="s">
        <v>405</v>
      </c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</row>
    <row r="79" spans="1:52" x14ac:dyDescent="0.2">
      <c r="A79" s="21"/>
      <c r="B79" s="73" t="s">
        <v>357</v>
      </c>
      <c r="C79" s="74" t="s">
        <v>312</v>
      </c>
      <c r="D79" s="75">
        <v>72254040</v>
      </c>
      <c r="E79" s="76" t="s">
        <v>386</v>
      </c>
      <c r="F79" s="75" t="s">
        <v>104</v>
      </c>
      <c r="G79" s="75" t="s">
        <v>104</v>
      </c>
      <c r="H79" s="75" t="s">
        <v>104</v>
      </c>
      <c r="I79" s="75" t="s">
        <v>104</v>
      </c>
      <c r="J79" s="242" t="s">
        <v>405</v>
      </c>
      <c r="K79" s="243" t="s">
        <v>405</v>
      </c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</row>
    <row r="80" spans="1:52" x14ac:dyDescent="0.2">
      <c r="A80" s="21"/>
      <c r="B80" s="73" t="s">
        <v>358</v>
      </c>
      <c r="C80" s="74" t="s">
        <v>319</v>
      </c>
      <c r="D80" s="75">
        <v>72085120</v>
      </c>
      <c r="E80" s="76" t="s">
        <v>386</v>
      </c>
      <c r="F80" s="75" t="s">
        <v>104</v>
      </c>
      <c r="G80" s="75" t="s">
        <v>104</v>
      </c>
      <c r="H80" s="75" t="s">
        <v>104</v>
      </c>
      <c r="I80" s="75" t="s">
        <v>104</v>
      </c>
      <c r="J80" s="242" t="s">
        <v>405</v>
      </c>
      <c r="K80" s="243" t="s">
        <v>405</v>
      </c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</row>
    <row r="81" spans="1:52" x14ac:dyDescent="0.2">
      <c r="A81" s="21"/>
      <c r="B81" s="73" t="s">
        <v>318</v>
      </c>
      <c r="C81" s="74" t="s">
        <v>319</v>
      </c>
      <c r="D81" s="75">
        <v>72085120</v>
      </c>
      <c r="E81" s="76" t="s">
        <v>386</v>
      </c>
      <c r="F81" s="75" t="s">
        <v>104</v>
      </c>
      <c r="G81" s="75" t="s">
        <v>104</v>
      </c>
      <c r="H81" s="75" t="s">
        <v>104</v>
      </c>
      <c r="I81" s="75" t="s">
        <v>104</v>
      </c>
      <c r="J81" s="242" t="s">
        <v>405</v>
      </c>
      <c r="K81" s="243" t="s">
        <v>405</v>
      </c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</row>
    <row r="82" spans="1:52" x14ac:dyDescent="0.2">
      <c r="A82" s="21"/>
      <c r="B82" s="73" t="s">
        <v>318</v>
      </c>
      <c r="C82" s="74" t="s">
        <v>319</v>
      </c>
      <c r="D82" s="75">
        <v>72085198</v>
      </c>
      <c r="E82" s="76" t="s">
        <v>386</v>
      </c>
      <c r="F82" s="75" t="s">
        <v>104</v>
      </c>
      <c r="G82" s="75" t="s">
        <v>104</v>
      </c>
      <c r="H82" s="75" t="s">
        <v>104</v>
      </c>
      <c r="I82" s="75" t="s">
        <v>104</v>
      </c>
      <c r="J82" s="242" t="s">
        <v>405</v>
      </c>
      <c r="K82" s="243" t="s">
        <v>405</v>
      </c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</row>
    <row r="83" spans="1:52" x14ac:dyDescent="0.2">
      <c r="A83" s="21"/>
      <c r="B83" s="73" t="s">
        <v>359</v>
      </c>
      <c r="C83" s="74" t="s">
        <v>321</v>
      </c>
      <c r="D83" s="75">
        <v>72085120</v>
      </c>
      <c r="E83" s="76" t="s">
        <v>386</v>
      </c>
      <c r="F83" s="75" t="s">
        <v>104</v>
      </c>
      <c r="G83" s="75" t="s">
        <v>104</v>
      </c>
      <c r="H83" s="75" t="s">
        <v>104</v>
      </c>
      <c r="I83" s="75" t="s">
        <v>104</v>
      </c>
      <c r="J83" s="242" t="s">
        <v>405</v>
      </c>
      <c r="K83" s="243" t="s">
        <v>405</v>
      </c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</row>
    <row r="84" spans="1:52" x14ac:dyDescent="0.2">
      <c r="A84" s="21"/>
      <c r="B84" s="73" t="s">
        <v>320</v>
      </c>
      <c r="C84" s="74" t="s">
        <v>321</v>
      </c>
      <c r="D84" s="75">
        <v>72085120</v>
      </c>
      <c r="E84" s="76" t="s">
        <v>386</v>
      </c>
      <c r="F84" s="75" t="s">
        <v>104</v>
      </c>
      <c r="G84" s="75" t="s">
        <v>104</v>
      </c>
      <c r="H84" s="75" t="s">
        <v>104</v>
      </c>
      <c r="I84" s="75" t="s">
        <v>104</v>
      </c>
      <c r="J84" s="242" t="s">
        <v>405</v>
      </c>
      <c r="K84" s="243" t="s">
        <v>405</v>
      </c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</row>
    <row r="85" spans="1:52" x14ac:dyDescent="0.2">
      <c r="A85" s="21"/>
      <c r="B85" s="73" t="s">
        <v>322</v>
      </c>
      <c r="C85" s="74" t="s">
        <v>323</v>
      </c>
      <c r="D85" s="75">
        <v>72085120</v>
      </c>
      <c r="E85" s="76" t="s">
        <v>386</v>
      </c>
      <c r="F85" s="75" t="s">
        <v>104</v>
      </c>
      <c r="G85" s="75" t="s">
        <v>104</v>
      </c>
      <c r="H85" s="75" t="s">
        <v>104</v>
      </c>
      <c r="I85" s="75" t="s">
        <v>104</v>
      </c>
      <c r="J85" s="242" t="s">
        <v>405</v>
      </c>
      <c r="K85" s="243" t="s">
        <v>405</v>
      </c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</row>
    <row r="86" spans="1:52" x14ac:dyDescent="0.2">
      <c r="A86" s="21"/>
      <c r="B86" s="73" t="s">
        <v>360</v>
      </c>
      <c r="C86" s="74" t="s">
        <v>319</v>
      </c>
      <c r="D86" s="75">
        <v>72085120</v>
      </c>
      <c r="E86" s="76" t="s">
        <v>386</v>
      </c>
      <c r="F86" s="75" t="s">
        <v>104</v>
      </c>
      <c r="G86" s="75" t="s">
        <v>104</v>
      </c>
      <c r="H86" s="75" t="s">
        <v>104</v>
      </c>
      <c r="I86" s="75" t="s">
        <v>104</v>
      </c>
      <c r="J86" s="242" t="s">
        <v>405</v>
      </c>
      <c r="K86" s="243" t="s">
        <v>405</v>
      </c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</row>
    <row r="87" spans="1:52" x14ac:dyDescent="0.2">
      <c r="A87" s="21"/>
      <c r="B87" s="73" t="s">
        <v>324</v>
      </c>
      <c r="C87" s="74" t="s">
        <v>319</v>
      </c>
      <c r="D87" s="75">
        <v>72085120</v>
      </c>
      <c r="E87" s="76" t="s">
        <v>386</v>
      </c>
      <c r="F87" s="75" t="s">
        <v>104</v>
      </c>
      <c r="G87" s="75" t="s">
        <v>104</v>
      </c>
      <c r="H87" s="75" t="s">
        <v>104</v>
      </c>
      <c r="I87" s="75" t="s">
        <v>104</v>
      </c>
      <c r="J87" s="242" t="s">
        <v>405</v>
      </c>
      <c r="K87" s="243" t="s">
        <v>405</v>
      </c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</row>
    <row r="88" spans="1:52" x14ac:dyDescent="0.2">
      <c r="A88" s="21"/>
      <c r="B88" s="73" t="s">
        <v>361</v>
      </c>
      <c r="C88" s="74" t="s">
        <v>321</v>
      </c>
      <c r="D88" s="75">
        <v>72085120</v>
      </c>
      <c r="E88" s="76" t="s">
        <v>386</v>
      </c>
      <c r="F88" s="75" t="s">
        <v>104</v>
      </c>
      <c r="G88" s="75" t="s">
        <v>104</v>
      </c>
      <c r="H88" s="75" t="s">
        <v>104</v>
      </c>
      <c r="I88" s="75" t="s">
        <v>104</v>
      </c>
      <c r="J88" s="242" t="s">
        <v>405</v>
      </c>
      <c r="K88" s="243" t="s">
        <v>405</v>
      </c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</row>
    <row r="89" spans="1:52" x14ac:dyDescent="0.2">
      <c r="A89" s="21"/>
      <c r="B89" s="73" t="s">
        <v>325</v>
      </c>
      <c r="C89" s="74" t="s">
        <v>319</v>
      </c>
      <c r="D89" s="75">
        <v>72254040</v>
      </c>
      <c r="E89" s="76" t="s">
        <v>386</v>
      </c>
      <c r="F89" s="75" t="s">
        <v>104</v>
      </c>
      <c r="G89" s="75" t="s">
        <v>104</v>
      </c>
      <c r="H89" s="75" t="s">
        <v>104</v>
      </c>
      <c r="I89" s="75" t="s">
        <v>104</v>
      </c>
      <c r="J89" s="242" t="s">
        <v>405</v>
      </c>
      <c r="K89" s="243" t="s">
        <v>405</v>
      </c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</row>
    <row r="90" spans="1:52" x14ac:dyDescent="0.2">
      <c r="A90" s="21"/>
      <c r="B90" s="73" t="s">
        <v>326</v>
      </c>
      <c r="C90" s="74" t="s">
        <v>319</v>
      </c>
      <c r="D90" s="75">
        <v>72254040</v>
      </c>
      <c r="E90" s="76" t="s">
        <v>386</v>
      </c>
      <c r="F90" s="75" t="s">
        <v>104</v>
      </c>
      <c r="G90" s="75" t="s">
        <v>104</v>
      </c>
      <c r="H90" s="75" t="s">
        <v>104</v>
      </c>
      <c r="I90" s="75" t="s">
        <v>104</v>
      </c>
      <c r="J90" s="242" t="s">
        <v>405</v>
      </c>
      <c r="K90" s="243" t="s">
        <v>405</v>
      </c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</row>
    <row r="91" spans="1:52" x14ac:dyDescent="0.2">
      <c r="A91" s="21"/>
      <c r="B91" s="73" t="s">
        <v>362</v>
      </c>
      <c r="C91" s="74" t="s">
        <v>363</v>
      </c>
      <c r="D91" s="75">
        <v>72085120</v>
      </c>
      <c r="E91" s="76" t="s">
        <v>386</v>
      </c>
      <c r="F91" s="75" t="s">
        <v>104</v>
      </c>
      <c r="G91" s="75" t="s">
        <v>104</v>
      </c>
      <c r="H91" s="75" t="s">
        <v>104</v>
      </c>
      <c r="I91" s="75" t="s">
        <v>104</v>
      </c>
      <c r="J91" s="242" t="s">
        <v>405</v>
      </c>
      <c r="K91" s="243" t="s">
        <v>405</v>
      </c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</row>
    <row r="92" spans="1:52" x14ac:dyDescent="0.2">
      <c r="A92" s="21"/>
      <c r="B92" s="73" t="s">
        <v>364</v>
      </c>
      <c r="C92" s="74" t="s">
        <v>328</v>
      </c>
      <c r="D92" s="75">
        <v>72085120</v>
      </c>
      <c r="E92" s="76" t="s">
        <v>386</v>
      </c>
      <c r="F92" s="75" t="s">
        <v>104</v>
      </c>
      <c r="G92" s="75" t="s">
        <v>104</v>
      </c>
      <c r="H92" s="75" t="s">
        <v>104</v>
      </c>
      <c r="I92" s="75" t="s">
        <v>104</v>
      </c>
      <c r="J92" s="242" t="s">
        <v>405</v>
      </c>
      <c r="K92" s="243" t="s">
        <v>405</v>
      </c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</row>
    <row r="93" spans="1:52" x14ac:dyDescent="0.2">
      <c r="A93" s="21"/>
      <c r="B93" s="73" t="s">
        <v>327</v>
      </c>
      <c r="C93" s="74" t="s">
        <v>328</v>
      </c>
      <c r="D93" s="75">
        <v>72085120</v>
      </c>
      <c r="E93" s="76" t="s">
        <v>386</v>
      </c>
      <c r="F93" s="75" t="s">
        <v>104</v>
      </c>
      <c r="G93" s="75" t="s">
        <v>104</v>
      </c>
      <c r="H93" s="75" t="s">
        <v>104</v>
      </c>
      <c r="I93" s="75" t="s">
        <v>104</v>
      </c>
      <c r="J93" s="242" t="s">
        <v>405</v>
      </c>
      <c r="K93" s="243" t="s">
        <v>405</v>
      </c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</row>
    <row r="94" spans="1:52" x14ac:dyDescent="0.2">
      <c r="A94" s="21"/>
      <c r="B94" s="73" t="s">
        <v>329</v>
      </c>
      <c r="C94" s="74" t="s">
        <v>328</v>
      </c>
      <c r="D94" s="75">
        <v>72085120</v>
      </c>
      <c r="E94" s="76" t="s">
        <v>386</v>
      </c>
      <c r="F94" s="75" t="s">
        <v>104</v>
      </c>
      <c r="G94" s="75" t="s">
        <v>104</v>
      </c>
      <c r="H94" s="75" t="s">
        <v>104</v>
      </c>
      <c r="I94" s="75" t="s">
        <v>104</v>
      </c>
      <c r="J94" s="242" t="s">
        <v>405</v>
      </c>
      <c r="K94" s="243" t="s">
        <v>405</v>
      </c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</row>
    <row r="95" spans="1:52" x14ac:dyDescent="0.2">
      <c r="A95" s="21"/>
      <c r="B95" s="73" t="s">
        <v>330</v>
      </c>
      <c r="C95" s="74" t="s">
        <v>331</v>
      </c>
      <c r="D95" s="75">
        <v>72085120</v>
      </c>
      <c r="E95" s="76" t="s">
        <v>386</v>
      </c>
      <c r="F95" s="75" t="s">
        <v>104</v>
      </c>
      <c r="G95" s="75" t="s">
        <v>104</v>
      </c>
      <c r="H95" s="75" t="s">
        <v>104</v>
      </c>
      <c r="I95" s="75" t="s">
        <v>104</v>
      </c>
      <c r="J95" s="242" t="s">
        <v>405</v>
      </c>
      <c r="K95" s="243" t="s">
        <v>405</v>
      </c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</row>
    <row r="96" spans="1:52" x14ac:dyDescent="0.2">
      <c r="A96" s="21"/>
      <c r="B96" s="73" t="s">
        <v>330</v>
      </c>
      <c r="C96" s="74" t="s">
        <v>331</v>
      </c>
      <c r="D96" s="75">
        <v>72085198</v>
      </c>
      <c r="E96" s="76" t="s">
        <v>386</v>
      </c>
      <c r="F96" s="75" t="s">
        <v>104</v>
      </c>
      <c r="G96" s="75" t="s">
        <v>104</v>
      </c>
      <c r="H96" s="75" t="s">
        <v>104</v>
      </c>
      <c r="I96" s="75" t="s">
        <v>104</v>
      </c>
      <c r="J96" s="242" t="s">
        <v>405</v>
      </c>
      <c r="K96" s="243" t="s">
        <v>405</v>
      </c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</row>
    <row r="97" spans="1:52" x14ac:dyDescent="0.2">
      <c r="A97" s="21"/>
      <c r="B97" s="73" t="s">
        <v>332</v>
      </c>
      <c r="C97" s="74" t="s">
        <v>333</v>
      </c>
      <c r="D97" s="75">
        <v>72085120</v>
      </c>
      <c r="E97" s="76" t="s">
        <v>386</v>
      </c>
      <c r="F97" s="75" t="s">
        <v>104</v>
      </c>
      <c r="G97" s="75" t="s">
        <v>104</v>
      </c>
      <c r="H97" s="75" t="s">
        <v>104</v>
      </c>
      <c r="I97" s="75" t="s">
        <v>104</v>
      </c>
      <c r="J97" s="242" t="s">
        <v>405</v>
      </c>
      <c r="K97" s="243" t="s">
        <v>405</v>
      </c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</row>
    <row r="98" spans="1:52" x14ac:dyDescent="0.2">
      <c r="A98" s="21"/>
      <c r="B98" s="73" t="s">
        <v>336</v>
      </c>
      <c r="C98" s="74" t="s">
        <v>331</v>
      </c>
      <c r="D98" s="75">
        <v>72085120</v>
      </c>
      <c r="E98" s="76" t="s">
        <v>386</v>
      </c>
      <c r="F98" s="75" t="s">
        <v>104</v>
      </c>
      <c r="G98" s="75" t="s">
        <v>104</v>
      </c>
      <c r="H98" s="75" t="s">
        <v>104</v>
      </c>
      <c r="I98" s="75" t="s">
        <v>104</v>
      </c>
      <c r="J98" s="242" t="s">
        <v>405</v>
      </c>
      <c r="K98" s="243" t="s">
        <v>405</v>
      </c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</row>
    <row r="99" spans="1:52" x14ac:dyDescent="0.2">
      <c r="A99" s="21"/>
      <c r="B99" s="73" t="s">
        <v>336</v>
      </c>
      <c r="C99" s="74" t="s">
        <v>331</v>
      </c>
      <c r="D99" s="75">
        <v>72085198</v>
      </c>
      <c r="E99" s="76" t="s">
        <v>386</v>
      </c>
      <c r="F99" s="75" t="s">
        <v>104</v>
      </c>
      <c r="G99" s="75" t="s">
        <v>104</v>
      </c>
      <c r="H99" s="75" t="s">
        <v>104</v>
      </c>
      <c r="I99" s="75" t="s">
        <v>104</v>
      </c>
      <c r="J99" s="242" t="s">
        <v>405</v>
      </c>
      <c r="K99" s="243" t="s">
        <v>405</v>
      </c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</row>
    <row r="100" spans="1:52" x14ac:dyDescent="0.2">
      <c r="A100" s="21"/>
      <c r="B100" s="73" t="s">
        <v>337</v>
      </c>
      <c r="C100" s="74" t="s">
        <v>333</v>
      </c>
      <c r="D100" s="75">
        <v>72085120</v>
      </c>
      <c r="E100" s="76" t="s">
        <v>386</v>
      </c>
      <c r="F100" s="75" t="s">
        <v>104</v>
      </c>
      <c r="G100" s="75" t="s">
        <v>104</v>
      </c>
      <c r="H100" s="75" t="s">
        <v>104</v>
      </c>
      <c r="I100" s="75" t="s">
        <v>104</v>
      </c>
      <c r="J100" s="242" t="s">
        <v>405</v>
      </c>
      <c r="K100" s="243" t="s">
        <v>405</v>
      </c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</row>
    <row r="101" spans="1:52" x14ac:dyDescent="0.2">
      <c r="A101" s="21"/>
      <c r="B101" s="73" t="s">
        <v>339</v>
      </c>
      <c r="C101" s="74" t="s">
        <v>333</v>
      </c>
      <c r="D101" s="75">
        <v>72085120</v>
      </c>
      <c r="E101" s="76" t="s">
        <v>386</v>
      </c>
      <c r="F101" s="75" t="s">
        <v>104</v>
      </c>
      <c r="G101" s="75" t="s">
        <v>104</v>
      </c>
      <c r="H101" s="75" t="s">
        <v>104</v>
      </c>
      <c r="I101" s="75" t="s">
        <v>104</v>
      </c>
      <c r="J101" s="242" t="s">
        <v>405</v>
      </c>
      <c r="K101" s="243" t="s">
        <v>405</v>
      </c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</row>
    <row r="102" spans="1:52" ht="15" thickBot="1" x14ac:dyDescent="0.25">
      <c r="A102" s="21"/>
      <c r="B102" s="77" t="s">
        <v>340</v>
      </c>
      <c r="C102" s="78" t="s">
        <v>321</v>
      </c>
      <c r="D102" s="79">
        <v>72254040</v>
      </c>
      <c r="E102" s="80" t="s">
        <v>386</v>
      </c>
      <c r="F102" s="79" t="s">
        <v>104</v>
      </c>
      <c r="G102" s="79" t="s">
        <v>104</v>
      </c>
      <c r="H102" s="79" t="s">
        <v>104</v>
      </c>
      <c r="I102" s="79" t="s">
        <v>104</v>
      </c>
      <c r="J102" s="244" t="s">
        <v>405</v>
      </c>
      <c r="K102" s="245" t="s">
        <v>405</v>
      </c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</row>
  </sheetData>
  <mergeCells count="5">
    <mergeCell ref="B3:E3"/>
    <mergeCell ref="C4:E4"/>
    <mergeCell ref="C5:E5"/>
    <mergeCell ref="B9:C9"/>
    <mergeCell ref="E9:K9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51"/>
  <sheetViews>
    <sheetView workbookViewId="0">
      <selection activeCell="F30" sqref="F30"/>
    </sheetView>
  </sheetViews>
  <sheetFormatPr defaultRowHeight="14.25" x14ac:dyDescent="0.2"/>
  <cols>
    <col min="1" max="1" width="9.140625" style="2" customWidth="1"/>
    <col min="2" max="2" width="30.5703125" style="2" customWidth="1"/>
    <col min="3" max="3" width="13.7109375" style="2" customWidth="1"/>
    <col min="4" max="11" width="11.140625" style="2" customWidth="1"/>
    <col min="12" max="12" width="30.5703125" style="2" customWidth="1"/>
    <col min="13" max="20" width="11.140625" style="2" customWidth="1"/>
    <col min="21" max="21" width="9.140625" style="2" customWidth="1"/>
    <col min="22" max="16384" width="9.140625" style="2"/>
  </cols>
  <sheetData>
    <row r="1" spans="1:51" s="1" customFormat="1" ht="15" customHeight="1" x14ac:dyDescent="0.2">
      <c r="B1" s="81" t="s">
        <v>49</v>
      </c>
      <c r="L1" s="81"/>
    </row>
    <row r="2" spans="1:51" ht="1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1" ht="20.100000000000001" customHeight="1" thickBot="1" x14ac:dyDescent="0.25">
      <c r="A3" s="1"/>
      <c r="B3" s="488" t="s">
        <v>410</v>
      </c>
      <c r="C3" s="488"/>
      <c r="D3" s="488"/>
      <c r="E3" s="488"/>
      <c r="F3" s="488"/>
      <c r="G3" s="1"/>
      <c r="H3" s="504" t="s">
        <v>105</v>
      </c>
      <c r="I3" s="50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1" ht="14.25" customHeight="1" thickBot="1" x14ac:dyDescent="0.3">
      <c r="A4" s="1"/>
      <c r="B4" s="366" t="s">
        <v>1</v>
      </c>
      <c r="C4" s="493" t="s">
        <v>52</v>
      </c>
      <c r="D4" s="493"/>
      <c r="E4" s="505"/>
      <c r="F4" s="505"/>
      <c r="G4" s="1"/>
      <c r="H4" s="506" t="s">
        <v>411</v>
      </c>
      <c r="I4" s="50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5.6" customHeight="1" thickBot="1" x14ac:dyDescent="0.3">
      <c r="A5" s="1"/>
      <c r="B5" s="367" t="s">
        <v>3</v>
      </c>
      <c r="C5" s="490" t="s">
        <v>403</v>
      </c>
      <c r="D5" s="490"/>
      <c r="E5" s="490"/>
      <c r="F5" s="490"/>
      <c r="G5" s="1"/>
      <c r="H5" s="1"/>
      <c r="I5" s="1"/>
      <c r="J5" s="1"/>
      <c r="K5" s="1"/>
      <c r="L5" s="1"/>
      <c r="M5" s="1"/>
      <c r="N5" s="1"/>
      <c r="O5" s="1"/>
      <c r="P5" s="368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368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1" x14ac:dyDescent="0.2">
      <c r="A7" s="1"/>
      <c r="B7" s="369" t="s">
        <v>412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368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1" x14ac:dyDescent="0.2">
      <c r="A8" s="1"/>
      <c r="B8" s="36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1" ht="19.5" thickBot="1" x14ac:dyDescent="0.35">
      <c r="A9" s="1"/>
      <c r="B9" s="370" t="s">
        <v>413</v>
      </c>
      <c r="C9" s="1"/>
      <c r="D9" s="1"/>
      <c r="E9" s="1"/>
      <c r="F9" s="1"/>
      <c r="G9" s="1"/>
      <c r="H9" s="1"/>
      <c r="I9" s="1"/>
      <c r="J9" s="1"/>
      <c r="K9" s="1"/>
      <c r="L9" s="371" t="s">
        <v>414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1" ht="15" customHeight="1" thickBot="1" x14ac:dyDescent="0.35">
      <c r="A10" s="1"/>
      <c r="B10" s="1"/>
      <c r="C10" s="491" t="s">
        <v>415</v>
      </c>
      <c r="D10" s="491"/>
      <c r="E10" s="491"/>
      <c r="F10" s="491"/>
      <c r="G10" s="491"/>
      <c r="H10" s="491" t="s">
        <v>416</v>
      </c>
      <c r="I10" s="491"/>
      <c r="J10" s="491"/>
      <c r="K10" s="1"/>
      <c r="L10" s="371"/>
      <c r="M10" s="491" t="s">
        <v>417</v>
      </c>
      <c r="N10" s="491"/>
      <c r="O10" s="491"/>
      <c r="P10" s="491"/>
      <c r="Q10" s="491"/>
      <c r="R10" s="491" t="s">
        <v>416</v>
      </c>
      <c r="S10" s="491"/>
      <c r="T10" s="49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1" ht="15.75" thickBot="1" x14ac:dyDescent="0.3">
      <c r="A11" s="1"/>
      <c r="B11" s="1"/>
      <c r="C11" s="372" t="s">
        <v>418</v>
      </c>
      <c r="D11" s="373" t="s">
        <v>419</v>
      </c>
      <c r="E11" s="373" t="s">
        <v>420</v>
      </c>
      <c r="F11" s="373" t="s">
        <v>421</v>
      </c>
      <c r="G11" s="374" t="s">
        <v>422</v>
      </c>
      <c r="H11" s="375" t="s">
        <v>423</v>
      </c>
      <c r="I11" s="376" t="s">
        <v>423</v>
      </c>
      <c r="J11" s="377" t="s">
        <v>423</v>
      </c>
      <c r="K11" s="1"/>
      <c r="L11" s="378"/>
      <c r="M11" s="372" t="s">
        <v>418</v>
      </c>
      <c r="N11" s="373" t="s">
        <v>419</v>
      </c>
      <c r="O11" s="373" t="s">
        <v>420</v>
      </c>
      <c r="P11" s="373" t="s">
        <v>421</v>
      </c>
      <c r="Q11" s="374" t="s">
        <v>422</v>
      </c>
      <c r="R11" s="375" t="s">
        <v>423</v>
      </c>
      <c r="S11" s="376" t="s">
        <v>423</v>
      </c>
      <c r="T11" s="377" t="s">
        <v>423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1" ht="15" customHeight="1" thickBot="1" x14ac:dyDescent="0.25">
      <c r="A12" s="1"/>
      <c r="B12" s="503" t="s">
        <v>424</v>
      </c>
      <c r="C12" s="503"/>
      <c r="D12" s="503"/>
      <c r="E12" s="503"/>
      <c r="F12" s="503"/>
      <c r="G12" s="503"/>
      <c r="H12" s="503"/>
      <c r="I12" s="503"/>
      <c r="J12" s="503"/>
      <c r="K12" s="1"/>
      <c r="L12" s="503" t="s">
        <v>425</v>
      </c>
      <c r="M12" s="503"/>
      <c r="N12" s="503"/>
      <c r="O12" s="503"/>
      <c r="P12" s="503"/>
      <c r="Q12" s="503"/>
      <c r="R12" s="503"/>
      <c r="S12" s="503"/>
      <c r="T12" s="503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1" x14ac:dyDescent="0.2">
      <c r="A13" s="1"/>
      <c r="B13" s="379" t="s">
        <v>426</v>
      </c>
      <c r="C13" s="380" t="s">
        <v>405</v>
      </c>
      <c r="D13" s="82">
        <f t="shared" ref="D13:D19" si="0">SUM(E13:J13)</f>
        <v>0</v>
      </c>
      <c r="E13" s="381"/>
      <c r="F13" s="82"/>
      <c r="G13" s="382"/>
      <c r="H13" s="381"/>
      <c r="I13" s="82"/>
      <c r="J13" s="382"/>
      <c r="K13" s="21"/>
      <c r="L13" s="383" t="s">
        <v>427</v>
      </c>
      <c r="M13" s="82" t="s">
        <v>405</v>
      </c>
      <c r="N13" s="83"/>
      <c r="O13" s="84"/>
      <c r="P13" s="83"/>
      <c r="Q13" s="5"/>
      <c r="R13" s="381"/>
      <c r="S13" s="83"/>
      <c r="T13" s="5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1" x14ac:dyDescent="0.2">
      <c r="A14" s="1"/>
      <c r="B14" s="384" t="s">
        <v>428</v>
      </c>
      <c r="C14" s="385" t="s">
        <v>405</v>
      </c>
      <c r="D14" s="386">
        <f t="shared" si="0"/>
        <v>0</v>
      </c>
      <c r="E14" s="386"/>
      <c r="F14" s="387"/>
      <c r="G14" s="388"/>
      <c r="H14" s="386"/>
      <c r="I14" s="387"/>
      <c r="J14" s="388"/>
      <c r="K14" s="1"/>
      <c r="L14" s="389" t="s">
        <v>429</v>
      </c>
      <c r="M14" s="390" t="s">
        <v>405</v>
      </c>
      <c r="N14" s="281"/>
      <c r="O14" s="85"/>
      <c r="P14" s="281"/>
      <c r="Q14" s="86"/>
      <c r="R14" s="391"/>
      <c r="S14" s="281"/>
      <c r="T14" s="86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1" x14ac:dyDescent="0.2">
      <c r="A15" s="1"/>
      <c r="B15" s="384" t="s">
        <v>430</v>
      </c>
      <c r="C15" s="385" t="s">
        <v>405</v>
      </c>
      <c r="D15" s="386">
        <f t="shared" si="0"/>
        <v>0</v>
      </c>
      <c r="E15" s="386"/>
      <c r="F15" s="387"/>
      <c r="G15" s="388"/>
      <c r="H15" s="386"/>
      <c r="I15" s="387"/>
      <c r="J15" s="388"/>
      <c r="K15" s="1"/>
      <c r="L15" s="389" t="s">
        <v>431</v>
      </c>
      <c r="M15" s="390" t="s">
        <v>405</v>
      </c>
      <c r="N15" s="281"/>
      <c r="O15" s="85"/>
      <c r="P15" s="281"/>
      <c r="Q15" s="86"/>
      <c r="R15" s="391"/>
      <c r="S15" s="281"/>
      <c r="T15" s="86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1" ht="15" thickBot="1" x14ac:dyDescent="0.25">
      <c r="A16" s="1"/>
      <c r="B16" s="384" t="s">
        <v>432</v>
      </c>
      <c r="C16" s="385" t="s">
        <v>405</v>
      </c>
      <c r="D16" s="386">
        <f t="shared" si="0"/>
        <v>0</v>
      </c>
      <c r="E16" s="386"/>
      <c r="F16" s="387"/>
      <c r="G16" s="388"/>
      <c r="H16" s="386"/>
      <c r="I16" s="387"/>
      <c r="J16" s="388"/>
      <c r="K16" s="1"/>
      <c r="L16" s="392" t="s">
        <v>386</v>
      </c>
      <c r="M16" s="393"/>
      <c r="N16" s="394"/>
      <c r="O16" s="395"/>
      <c r="P16" s="394"/>
      <c r="Q16" s="396"/>
      <c r="R16" s="393"/>
      <c r="S16" s="394"/>
      <c r="T16" s="7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thickBot="1" x14ac:dyDescent="0.3">
      <c r="A17" s="1"/>
      <c r="B17" s="384" t="s">
        <v>433</v>
      </c>
      <c r="C17" s="385" t="s">
        <v>405</v>
      </c>
      <c r="D17" s="386">
        <f t="shared" si="0"/>
        <v>0</v>
      </c>
      <c r="E17" s="386"/>
      <c r="F17" s="387"/>
      <c r="G17" s="388"/>
      <c r="H17" s="386"/>
      <c r="I17" s="387"/>
      <c r="J17" s="388"/>
      <c r="K17" s="1"/>
      <c r="L17" s="397" t="s">
        <v>434</v>
      </c>
      <c r="M17" s="398">
        <v>7031514.1299999999</v>
      </c>
      <c r="N17" s="398">
        <f t="shared" ref="N17:T17" si="1">SUM(N13:N16)</f>
        <v>0</v>
      </c>
      <c r="O17" s="398">
        <f t="shared" si="1"/>
        <v>0</v>
      </c>
      <c r="P17" s="398">
        <f t="shared" si="1"/>
        <v>0</v>
      </c>
      <c r="Q17" s="399">
        <f t="shared" si="1"/>
        <v>0</v>
      </c>
      <c r="R17" s="400">
        <f t="shared" si="1"/>
        <v>0</v>
      </c>
      <c r="S17" s="401">
        <f t="shared" si="1"/>
        <v>0</v>
      </c>
      <c r="T17" s="402">
        <f t="shared" si="1"/>
        <v>0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2" customHeight="1" thickBot="1" x14ac:dyDescent="0.25">
      <c r="A18" s="1"/>
      <c r="B18" s="403" t="s">
        <v>435</v>
      </c>
      <c r="C18" s="385" t="s">
        <v>405</v>
      </c>
      <c r="D18" s="386">
        <f t="shared" si="0"/>
        <v>0</v>
      </c>
      <c r="E18" s="386"/>
      <c r="F18" s="387"/>
      <c r="G18" s="388"/>
      <c r="H18" s="386"/>
      <c r="I18" s="387"/>
      <c r="J18" s="388"/>
      <c r="K18" s="1"/>
      <c r="L18" s="503" t="s">
        <v>436</v>
      </c>
      <c r="M18" s="503"/>
      <c r="N18" s="503"/>
      <c r="O18" s="503"/>
      <c r="P18" s="503"/>
      <c r="Q18" s="503"/>
      <c r="R18" s="503"/>
      <c r="S18" s="503"/>
      <c r="T18" s="503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">
      <c r="A19" s="1"/>
      <c r="B19" s="404" t="s">
        <v>437</v>
      </c>
      <c r="C19" s="283" t="s">
        <v>405</v>
      </c>
      <c r="D19" s="386">
        <f t="shared" si="0"/>
        <v>0</v>
      </c>
      <c r="E19" s="405"/>
      <c r="F19" s="406"/>
      <c r="G19" s="407"/>
      <c r="H19" s="405"/>
      <c r="I19" s="406"/>
      <c r="J19" s="407"/>
      <c r="K19" s="1"/>
      <c r="L19" s="383" t="s">
        <v>438</v>
      </c>
      <c r="M19" s="82" t="s">
        <v>405</v>
      </c>
      <c r="N19" s="83"/>
      <c r="O19" s="84"/>
      <c r="P19" s="83"/>
      <c r="Q19" s="408"/>
      <c r="R19" s="83"/>
      <c r="S19" s="409"/>
      <c r="T19" s="408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">
      <c r="A20" s="1"/>
      <c r="B20" s="410" t="s">
        <v>439</v>
      </c>
      <c r="C20" s="385" t="s">
        <v>405</v>
      </c>
      <c r="D20" s="85"/>
      <c r="E20" s="85"/>
      <c r="F20" s="281"/>
      <c r="G20" s="411"/>
      <c r="H20" s="391"/>
      <c r="I20" s="281"/>
      <c r="J20" s="411"/>
      <c r="K20" s="1"/>
      <c r="L20" s="389" t="s">
        <v>440</v>
      </c>
      <c r="M20" s="391" t="s">
        <v>405</v>
      </c>
      <c r="N20" s="281"/>
      <c r="O20" s="85"/>
      <c r="P20" s="281"/>
      <c r="Q20" s="411"/>
      <c r="R20" s="281"/>
      <c r="S20" s="412"/>
      <c r="T20" s="41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x14ac:dyDescent="0.2">
      <c r="A21" s="1"/>
      <c r="B21" s="410" t="s">
        <v>441</v>
      </c>
      <c r="C21" s="283" t="s">
        <v>405</v>
      </c>
      <c r="D21" s="85"/>
      <c r="E21" s="85"/>
      <c r="F21" s="281"/>
      <c r="G21" s="411"/>
      <c r="H21" s="391"/>
      <c r="I21" s="281"/>
      <c r="J21" s="411"/>
      <c r="K21" s="1"/>
      <c r="L21" s="413" t="s">
        <v>437</v>
      </c>
      <c r="M21" s="390" t="s">
        <v>405</v>
      </c>
      <c r="N21" s="281"/>
      <c r="O21" s="85"/>
      <c r="P21" s="281"/>
      <c r="Q21" s="411"/>
      <c r="R21" s="281"/>
      <c r="S21" s="412"/>
      <c r="T21" s="41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" thickBot="1" x14ac:dyDescent="0.25">
      <c r="A22" s="1"/>
      <c r="B22" s="414" t="s">
        <v>442</v>
      </c>
      <c r="C22" s="415" t="s">
        <v>405</v>
      </c>
      <c r="D22" s="89"/>
      <c r="E22" s="89"/>
      <c r="F22" s="282"/>
      <c r="G22" s="416"/>
      <c r="H22" s="417"/>
      <c r="I22" s="282"/>
      <c r="J22" s="416"/>
      <c r="K22" s="1"/>
      <c r="L22" s="418" t="s">
        <v>443</v>
      </c>
      <c r="M22" s="419" t="s">
        <v>405</v>
      </c>
      <c r="N22" s="394"/>
      <c r="O22" s="395"/>
      <c r="P22" s="394"/>
      <c r="Q22" s="420"/>
      <c r="R22" s="394"/>
      <c r="S22" s="421"/>
      <c r="T22" s="420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thickBot="1" x14ac:dyDescent="0.3">
      <c r="A23" s="1"/>
      <c r="B23" s="422" t="s">
        <v>434</v>
      </c>
      <c r="C23" s="423">
        <v>160767487.84550717</v>
      </c>
      <c r="D23" s="424">
        <f t="shared" ref="D23:J23" si="2">SUM(D14:D22)</f>
        <v>0</v>
      </c>
      <c r="E23" s="424">
        <f t="shared" si="2"/>
        <v>0</v>
      </c>
      <c r="F23" s="424">
        <f t="shared" si="2"/>
        <v>0</v>
      </c>
      <c r="G23" s="425">
        <f t="shared" si="2"/>
        <v>0</v>
      </c>
      <c r="H23" s="424">
        <f t="shared" si="2"/>
        <v>0</v>
      </c>
      <c r="I23" s="424">
        <f t="shared" si="2"/>
        <v>0</v>
      </c>
      <c r="J23" s="425">
        <f t="shared" si="2"/>
        <v>0</v>
      </c>
      <c r="K23" s="1"/>
      <c r="L23" s="418" t="s">
        <v>444</v>
      </c>
      <c r="M23" s="419" t="s">
        <v>405</v>
      </c>
      <c r="N23" s="394"/>
      <c r="O23" s="395"/>
      <c r="P23" s="394"/>
      <c r="Q23" s="420"/>
      <c r="R23" s="394"/>
      <c r="S23" s="421"/>
      <c r="T23" s="420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2" customHeight="1" thickBot="1" x14ac:dyDescent="0.25">
      <c r="A24" s="1"/>
      <c r="B24" s="426" t="s">
        <v>445</v>
      </c>
      <c r="C24" s="427"/>
      <c r="D24" s="427"/>
      <c r="E24" s="427"/>
      <c r="F24" s="427"/>
      <c r="G24" s="427"/>
      <c r="H24" s="427"/>
      <c r="I24" s="427"/>
      <c r="J24" s="428"/>
      <c r="K24" s="1"/>
      <c r="L24" s="418" t="s">
        <v>446</v>
      </c>
      <c r="M24" s="419" t="s">
        <v>405</v>
      </c>
      <c r="N24" s="394"/>
      <c r="O24" s="395"/>
      <c r="P24" s="394"/>
      <c r="Q24" s="420"/>
      <c r="R24" s="394"/>
      <c r="S24" s="421"/>
      <c r="T24" s="420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x14ac:dyDescent="0.2">
      <c r="A25" s="1"/>
      <c r="B25" s="383" t="s">
        <v>447</v>
      </c>
      <c r="C25" s="479" t="s">
        <v>405</v>
      </c>
      <c r="D25" s="82">
        <f t="shared" ref="D25:D30" si="3">SUM(E25:J25)</f>
        <v>0</v>
      </c>
      <c r="E25" s="84"/>
      <c r="F25" s="84"/>
      <c r="G25" s="408"/>
      <c r="H25" s="381"/>
      <c r="I25" s="84"/>
      <c r="J25" s="408"/>
      <c r="K25" s="1"/>
      <c r="L25" s="418" t="s">
        <v>448</v>
      </c>
      <c r="M25" s="419" t="s">
        <v>405</v>
      </c>
      <c r="N25" s="394"/>
      <c r="O25" s="395"/>
      <c r="P25" s="394"/>
      <c r="Q25" s="420"/>
      <c r="R25" s="394"/>
      <c r="S25" s="421"/>
      <c r="T25" s="420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x14ac:dyDescent="0.2">
      <c r="A26" s="1"/>
      <c r="B26" s="389" t="s">
        <v>449</v>
      </c>
      <c r="C26" s="480" t="s">
        <v>405</v>
      </c>
      <c r="D26" s="386">
        <f t="shared" si="3"/>
        <v>0</v>
      </c>
      <c r="E26" s="85"/>
      <c r="F26" s="281"/>
      <c r="G26" s="411"/>
      <c r="H26" s="391"/>
      <c r="I26" s="281"/>
      <c r="J26" s="411"/>
      <c r="K26" s="1"/>
      <c r="L26" s="418" t="s">
        <v>450</v>
      </c>
      <c r="M26" s="419" t="s">
        <v>405</v>
      </c>
      <c r="N26" s="394"/>
      <c r="O26" s="395"/>
      <c r="P26" s="394"/>
      <c r="Q26" s="420"/>
      <c r="R26" s="394"/>
      <c r="S26" s="421"/>
      <c r="T26" s="420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x14ac:dyDescent="0.2">
      <c r="A27" s="1"/>
      <c r="B27" s="389" t="s">
        <v>451</v>
      </c>
      <c r="C27" s="480" t="s">
        <v>405</v>
      </c>
      <c r="D27" s="386">
        <f t="shared" si="3"/>
        <v>0</v>
      </c>
      <c r="E27" s="85"/>
      <c r="F27" s="281"/>
      <c r="G27" s="411"/>
      <c r="H27" s="391"/>
      <c r="I27" s="281"/>
      <c r="J27" s="411"/>
      <c r="K27" s="1"/>
      <c r="L27" s="418" t="s">
        <v>452</v>
      </c>
      <c r="M27" s="419" t="s">
        <v>405</v>
      </c>
      <c r="N27" s="394"/>
      <c r="O27" s="395"/>
      <c r="P27" s="394"/>
      <c r="Q27" s="420"/>
      <c r="R27" s="394"/>
      <c r="S27" s="421"/>
      <c r="T27" s="420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x14ac:dyDescent="0.2">
      <c r="A28" s="1"/>
      <c r="B28" s="389" t="s">
        <v>453</v>
      </c>
      <c r="C28" s="480" t="s">
        <v>405</v>
      </c>
      <c r="D28" s="386">
        <f t="shared" si="3"/>
        <v>0</v>
      </c>
      <c r="E28" s="85"/>
      <c r="F28" s="281"/>
      <c r="G28" s="411"/>
      <c r="H28" s="391"/>
      <c r="I28" s="281"/>
      <c r="J28" s="411"/>
      <c r="K28" s="1"/>
      <c r="L28" s="418" t="s">
        <v>454</v>
      </c>
      <c r="M28" s="419" t="s">
        <v>405</v>
      </c>
      <c r="N28" s="394"/>
      <c r="O28" s="395"/>
      <c r="P28" s="394"/>
      <c r="Q28" s="420"/>
      <c r="R28" s="394"/>
      <c r="S28" s="421"/>
      <c r="T28" s="420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x14ac:dyDescent="0.2">
      <c r="A29" s="1"/>
      <c r="B29" s="413" t="s">
        <v>106</v>
      </c>
      <c r="C29" s="480" t="s">
        <v>405</v>
      </c>
      <c r="D29" s="386">
        <f t="shared" si="3"/>
        <v>0</v>
      </c>
      <c r="E29" s="85"/>
      <c r="F29" s="281"/>
      <c r="G29" s="411"/>
      <c r="H29" s="391"/>
      <c r="I29" s="281"/>
      <c r="J29" s="411"/>
      <c r="K29" s="1"/>
      <c r="L29" s="418" t="s">
        <v>455</v>
      </c>
      <c r="M29" s="419" t="s">
        <v>405</v>
      </c>
      <c r="N29" s="394"/>
      <c r="O29" s="395"/>
      <c r="P29" s="394"/>
      <c r="Q29" s="420"/>
      <c r="R29" s="394"/>
      <c r="S29" s="421"/>
      <c r="T29" s="420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x14ac:dyDescent="0.2">
      <c r="A30" s="1"/>
      <c r="B30" s="413" t="s">
        <v>437</v>
      </c>
      <c r="C30" s="480" t="s">
        <v>405</v>
      </c>
      <c r="D30" s="386">
        <f t="shared" si="3"/>
        <v>0</v>
      </c>
      <c r="E30" s="85"/>
      <c r="F30" s="281"/>
      <c r="G30" s="411"/>
      <c r="H30" s="391"/>
      <c r="I30" s="281"/>
      <c r="J30" s="411"/>
      <c r="K30" s="1"/>
      <c r="L30" s="418" t="s">
        <v>456</v>
      </c>
      <c r="M30" s="419" t="s">
        <v>405</v>
      </c>
      <c r="N30" s="394"/>
      <c r="O30" s="395"/>
      <c r="P30" s="394"/>
      <c r="Q30" s="420"/>
      <c r="R30" s="394"/>
      <c r="S30" s="421"/>
      <c r="T30" s="420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2">
      <c r="A31" s="1"/>
      <c r="B31" s="413" t="s">
        <v>457</v>
      </c>
      <c r="C31" s="480" t="s">
        <v>405</v>
      </c>
      <c r="D31" s="85"/>
      <c r="E31" s="85"/>
      <c r="F31" s="281"/>
      <c r="G31" s="411"/>
      <c r="H31" s="391"/>
      <c r="I31" s="281"/>
      <c r="J31" s="411"/>
      <c r="K31" s="1"/>
      <c r="L31" s="418" t="s">
        <v>458</v>
      </c>
      <c r="M31" s="419" t="s">
        <v>405</v>
      </c>
      <c r="N31" s="394"/>
      <c r="O31" s="395"/>
      <c r="P31" s="394"/>
      <c r="Q31" s="420"/>
      <c r="R31" s="394"/>
      <c r="S31" s="421"/>
      <c r="T31" s="420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">
      <c r="A32" s="1"/>
      <c r="B32" s="413" t="s">
        <v>459</v>
      </c>
      <c r="C32" s="481" t="s">
        <v>405</v>
      </c>
      <c r="D32" s="395"/>
      <c r="E32" s="395"/>
      <c r="F32" s="394"/>
      <c r="G32" s="420"/>
      <c r="H32" s="393"/>
      <c r="I32" s="394"/>
      <c r="J32" s="420"/>
      <c r="K32" s="1"/>
      <c r="L32" s="418" t="s">
        <v>460</v>
      </c>
      <c r="M32" s="419" t="s">
        <v>405</v>
      </c>
      <c r="N32" s="394"/>
      <c r="O32" s="395"/>
      <c r="P32" s="394"/>
      <c r="Q32" s="420"/>
      <c r="R32" s="394"/>
      <c r="S32" s="421"/>
      <c r="T32" s="420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1" s="430" customFormat="1" ht="15" thickBot="1" x14ac:dyDescent="0.3">
      <c r="A33" s="17"/>
      <c r="B33" s="429" t="s">
        <v>461</v>
      </c>
      <c r="C33" s="481" t="s">
        <v>405</v>
      </c>
      <c r="D33" s="395"/>
      <c r="E33" s="395"/>
      <c r="F33" s="394"/>
      <c r="G33" s="420"/>
      <c r="H33" s="393"/>
      <c r="I33" s="394"/>
      <c r="J33" s="420"/>
      <c r="K33" s="17"/>
      <c r="L33" s="418" t="s">
        <v>462</v>
      </c>
      <c r="M33" s="419" t="s">
        <v>405</v>
      </c>
      <c r="N33" s="394"/>
      <c r="O33" s="395"/>
      <c r="P33" s="394"/>
      <c r="Q33" s="420"/>
      <c r="R33" s="394"/>
      <c r="S33" s="421"/>
      <c r="T33" s="420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</row>
    <row r="34" spans="1:51" ht="15.75" thickBot="1" x14ac:dyDescent="0.25">
      <c r="A34" s="1"/>
      <c r="B34" s="431" t="s">
        <v>463</v>
      </c>
      <c r="C34" s="400">
        <v>10325297.300000001</v>
      </c>
      <c r="D34" s="432">
        <f t="shared" ref="D34:J34" si="4">SUM(D26:D33)</f>
        <v>0</v>
      </c>
      <c r="E34" s="432">
        <f t="shared" si="4"/>
        <v>0</v>
      </c>
      <c r="F34" s="401">
        <f t="shared" si="4"/>
        <v>0</v>
      </c>
      <c r="G34" s="402">
        <f t="shared" si="4"/>
        <v>0</v>
      </c>
      <c r="H34" s="433">
        <f t="shared" si="4"/>
        <v>0</v>
      </c>
      <c r="I34" s="401">
        <f t="shared" si="4"/>
        <v>0</v>
      </c>
      <c r="J34" s="402">
        <f t="shared" si="4"/>
        <v>0</v>
      </c>
      <c r="K34" s="1"/>
      <c r="L34" s="418" t="s">
        <v>464</v>
      </c>
      <c r="M34" s="419" t="s">
        <v>405</v>
      </c>
      <c r="N34" s="394"/>
      <c r="O34" s="395"/>
      <c r="P34" s="394"/>
      <c r="Q34" s="420"/>
      <c r="R34" s="394"/>
      <c r="S34" s="421"/>
      <c r="T34" s="420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1" ht="30.75" thickBot="1" x14ac:dyDescent="0.25">
      <c r="A35" s="1"/>
      <c r="B35" s="434" t="s">
        <v>465</v>
      </c>
      <c r="C35" s="435">
        <f>SUM(C23,C34)</f>
        <v>171092785.14550719</v>
      </c>
      <c r="D35" s="436">
        <f t="shared" ref="D35:J35" si="5">SUM(D24,D34)</f>
        <v>0</v>
      </c>
      <c r="E35" s="436">
        <f t="shared" si="5"/>
        <v>0</v>
      </c>
      <c r="F35" s="436">
        <f t="shared" si="5"/>
        <v>0</v>
      </c>
      <c r="G35" s="437">
        <f t="shared" si="5"/>
        <v>0</v>
      </c>
      <c r="H35" s="438">
        <f t="shared" si="5"/>
        <v>0</v>
      </c>
      <c r="I35" s="436">
        <f t="shared" si="5"/>
        <v>0</v>
      </c>
      <c r="J35" s="437">
        <f t="shared" si="5"/>
        <v>0</v>
      </c>
      <c r="K35" s="1"/>
      <c r="L35" s="418" t="s">
        <v>466</v>
      </c>
      <c r="M35" s="419" t="s">
        <v>405</v>
      </c>
      <c r="N35" s="394"/>
      <c r="O35" s="395"/>
      <c r="P35" s="394"/>
      <c r="Q35" s="420"/>
      <c r="R35" s="394"/>
      <c r="S35" s="421"/>
      <c r="T35" s="420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1" ht="15" x14ac:dyDescent="0.2">
      <c r="A36" s="1"/>
      <c r="B36" s="91" t="s">
        <v>467</v>
      </c>
      <c r="C36" s="380" t="s">
        <v>405</v>
      </c>
      <c r="D36" s="83"/>
      <c r="E36" s="83"/>
      <c r="F36" s="83"/>
      <c r="G36" s="409"/>
      <c r="H36" s="380"/>
      <c r="I36" s="83"/>
      <c r="J36" s="408"/>
      <c r="K36" s="1"/>
      <c r="L36" s="418" t="s">
        <v>468</v>
      </c>
      <c r="M36" s="419" t="s">
        <v>405</v>
      </c>
      <c r="N36" s="394"/>
      <c r="O36" s="395"/>
      <c r="P36" s="394"/>
      <c r="Q36" s="420"/>
      <c r="R36" s="394"/>
      <c r="S36" s="421"/>
      <c r="T36" s="420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1" s="1" customFormat="1" ht="15.75" thickBot="1" x14ac:dyDescent="0.25">
      <c r="B37" s="439" t="s">
        <v>469</v>
      </c>
      <c r="C37" s="440" t="s">
        <v>405</v>
      </c>
      <c r="D37" s="282"/>
      <c r="E37" s="282"/>
      <c r="F37" s="282"/>
      <c r="G37" s="441"/>
      <c r="H37" s="440"/>
      <c r="I37" s="282"/>
      <c r="J37" s="416"/>
      <c r="L37" s="418" t="s">
        <v>470</v>
      </c>
      <c r="M37" s="419" t="s">
        <v>405</v>
      </c>
      <c r="N37" s="394"/>
      <c r="O37" s="395"/>
      <c r="P37" s="394"/>
      <c r="Q37" s="420"/>
      <c r="R37" s="394"/>
      <c r="S37" s="421"/>
      <c r="T37" s="420"/>
    </row>
    <row r="38" spans="1:51" ht="30.75" thickBot="1" x14ac:dyDescent="0.25">
      <c r="A38" s="1"/>
      <c r="B38" s="442" t="s">
        <v>471</v>
      </c>
      <c r="C38" s="400" t="s">
        <v>405</v>
      </c>
      <c r="D38" s="432">
        <f t="shared" ref="D38:J38" si="6">IF(ISNUMBER(D36),D35/D36,0)</f>
        <v>0</v>
      </c>
      <c r="E38" s="432">
        <f t="shared" si="6"/>
        <v>0</v>
      </c>
      <c r="F38" s="432">
        <f t="shared" si="6"/>
        <v>0</v>
      </c>
      <c r="G38" s="443">
        <f t="shared" si="6"/>
        <v>0</v>
      </c>
      <c r="H38" s="433">
        <f t="shared" si="6"/>
        <v>0</v>
      </c>
      <c r="I38" s="432">
        <f t="shared" si="6"/>
        <v>0</v>
      </c>
      <c r="J38" s="443">
        <f t="shared" si="6"/>
        <v>0</v>
      </c>
      <c r="K38" s="1"/>
      <c r="L38" s="418" t="s">
        <v>472</v>
      </c>
      <c r="M38" s="419" t="s">
        <v>405</v>
      </c>
      <c r="N38" s="394"/>
      <c r="O38" s="395"/>
      <c r="P38" s="394"/>
      <c r="Q38" s="420"/>
      <c r="R38" s="394"/>
      <c r="S38" s="421"/>
      <c r="T38" s="420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418" t="s">
        <v>473</v>
      </c>
      <c r="M39" s="419" t="s">
        <v>405</v>
      </c>
      <c r="N39" s="394"/>
      <c r="O39" s="395"/>
      <c r="P39" s="394"/>
      <c r="Q39" s="420"/>
      <c r="R39" s="394"/>
      <c r="S39" s="421"/>
      <c r="T39" s="420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418" t="s">
        <v>474</v>
      </c>
      <c r="M40" s="419" t="s">
        <v>405</v>
      </c>
      <c r="N40" s="394"/>
      <c r="O40" s="395"/>
      <c r="P40" s="394"/>
      <c r="Q40" s="420"/>
      <c r="R40" s="394"/>
      <c r="S40" s="421"/>
      <c r="T40" s="420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1" customFormat="1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418" t="s">
        <v>475</v>
      </c>
      <c r="M41" s="419" t="s">
        <v>405</v>
      </c>
      <c r="N41" s="394"/>
      <c r="O41" s="395"/>
      <c r="P41" s="394"/>
      <c r="Q41" s="420"/>
      <c r="R41" s="394"/>
      <c r="S41" s="421"/>
      <c r="T41" s="420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2"/>
    </row>
    <row r="42" spans="1:51" customFormat="1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418" t="s">
        <v>476</v>
      </c>
      <c r="M42" s="419" t="s">
        <v>405</v>
      </c>
      <c r="N42" s="394"/>
      <c r="O42" s="395"/>
      <c r="P42" s="394"/>
      <c r="Q42" s="420"/>
      <c r="R42" s="394"/>
      <c r="S42" s="421"/>
      <c r="T42" s="420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2"/>
    </row>
    <row r="43" spans="1:51" customFormat="1" ht="15.75" thickBo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392" t="s">
        <v>386</v>
      </c>
      <c r="M43" s="393"/>
      <c r="N43" s="394"/>
      <c r="O43" s="395"/>
      <c r="P43" s="394"/>
      <c r="Q43" s="420"/>
      <c r="R43" s="394"/>
      <c r="S43" s="421"/>
      <c r="T43" s="420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2"/>
    </row>
    <row r="44" spans="1:51" customFormat="1" ht="15.75" thickBo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397" t="s">
        <v>463</v>
      </c>
      <c r="M44" s="398">
        <v>5572617.5100000007</v>
      </c>
      <c r="N44" s="398">
        <f t="shared" ref="N44:T44" si="7">SUM(N19:N43)</f>
        <v>0</v>
      </c>
      <c r="O44" s="398">
        <f t="shared" si="7"/>
        <v>0</v>
      </c>
      <c r="P44" s="398">
        <f t="shared" si="7"/>
        <v>0</v>
      </c>
      <c r="Q44" s="399">
        <f t="shared" si="7"/>
        <v>0</v>
      </c>
      <c r="R44" s="398">
        <f t="shared" si="7"/>
        <v>0</v>
      </c>
      <c r="S44" s="444">
        <f t="shared" si="7"/>
        <v>0</v>
      </c>
      <c r="T44" s="402">
        <f t="shared" si="7"/>
        <v>0</v>
      </c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2"/>
    </row>
    <row r="45" spans="1:51" customFormat="1" ht="15.75" thickBo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503" t="s">
        <v>477</v>
      </c>
      <c r="M45" s="503"/>
      <c r="N45" s="503"/>
      <c r="O45" s="503"/>
      <c r="P45" s="503"/>
      <c r="Q45" s="503"/>
      <c r="R45" s="503"/>
      <c r="S45" s="503"/>
      <c r="T45" s="503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2"/>
    </row>
    <row r="46" spans="1:51" customFormat="1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383" t="s">
        <v>478</v>
      </c>
      <c r="M46" s="82" t="s">
        <v>405</v>
      </c>
      <c r="N46" s="84"/>
      <c r="O46" s="84"/>
      <c r="P46" s="84"/>
      <c r="Q46" s="408"/>
      <c r="R46" s="84"/>
      <c r="S46" s="409"/>
      <c r="T46" s="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2"/>
    </row>
    <row r="47" spans="1:51" customFormat="1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413" t="s">
        <v>479</v>
      </c>
      <c r="M47" s="391" t="s">
        <v>405</v>
      </c>
      <c r="N47" s="85"/>
      <c r="O47" s="85"/>
      <c r="P47" s="281"/>
      <c r="Q47" s="411"/>
      <c r="R47" s="281"/>
      <c r="S47" s="412"/>
      <c r="T47" s="41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2"/>
    </row>
    <row r="48" spans="1:51" customFormat="1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413" t="s">
        <v>480</v>
      </c>
      <c r="M48" s="390" t="s">
        <v>405</v>
      </c>
      <c r="N48" s="85"/>
      <c r="O48" s="85"/>
      <c r="P48" s="281"/>
      <c r="Q48" s="411"/>
      <c r="R48" s="281"/>
      <c r="S48" s="412"/>
      <c r="T48" s="41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2"/>
    </row>
    <row r="49" spans="1:51" customFormat="1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413" t="s">
        <v>386</v>
      </c>
      <c r="M49" s="391"/>
      <c r="N49" s="85"/>
      <c r="O49" s="85"/>
      <c r="P49" s="281"/>
      <c r="Q49" s="411"/>
      <c r="R49" s="281"/>
      <c r="S49" s="412"/>
      <c r="T49" s="41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2"/>
    </row>
    <row r="50" spans="1:51" customFormat="1" ht="15.75" thickBo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418" t="s">
        <v>386</v>
      </c>
      <c r="M50" s="393"/>
      <c r="N50" s="395"/>
      <c r="O50" s="395"/>
      <c r="P50" s="394"/>
      <c r="Q50" s="420"/>
      <c r="R50" s="394"/>
      <c r="S50" s="421"/>
      <c r="T50" s="420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2"/>
    </row>
    <row r="51" spans="1:51" customFormat="1" ht="15.75" thickBo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397" t="s">
        <v>481</v>
      </c>
      <c r="M51" s="445">
        <v>719354.5</v>
      </c>
      <c r="N51" s="446">
        <f t="shared" ref="N51:T51" si="8">SUM(N46:N50)</f>
        <v>0</v>
      </c>
      <c r="O51" s="446">
        <f t="shared" si="8"/>
        <v>0</v>
      </c>
      <c r="P51" s="446">
        <f t="shared" si="8"/>
        <v>0</v>
      </c>
      <c r="Q51" s="447">
        <f t="shared" si="8"/>
        <v>0</v>
      </c>
      <c r="R51" s="446">
        <f t="shared" si="8"/>
        <v>0</v>
      </c>
      <c r="S51" s="448">
        <f t="shared" si="8"/>
        <v>0</v>
      </c>
      <c r="T51" s="449">
        <f t="shared" si="8"/>
        <v>0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2"/>
    </row>
    <row r="52" spans="1:51" customFormat="1" ht="15.75" thickBo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450" t="s">
        <v>482</v>
      </c>
      <c r="M52" s="445">
        <f t="shared" ref="M52:T52" si="9">SUM(M51+M44+M17)</f>
        <v>13323486.140000001</v>
      </c>
      <c r="N52" s="445">
        <f t="shared" si="9"/>
        <v>0</v>
      </c>
      <c r="O52" s="445">
        <f t="shared" si="9"/>
        <v>0</v>
      </c>
      <c r="P52" s="445">
        <f t="shared" si="9"/>
        <v>0</v>
      </c>
      <c r="Q52" s="451">
        <f t="shared" si="9"/>
        <v>0</v>
      </c>
      <c r="R52" s="445">
        <f t="shared" si="9"/>
        <v>0</v>
      </c>
      <c r="S52" s="452">
        <f t="shared" si="9"/>
        <v>0</v>
      </c>
      <c r="T52" s="453">
        <f t="shared" si="9"/>
        <v>0</v>
      </c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2"/>
    </row>
    <row r="53" spans="1:51" customFormat="1" ht="15.75" thickBo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90" t="s">
        <v>483</v>
      </c>
      <c r="M53" s="454" t="str">
        <f>C37</f>
        <v>confidential</v>
      </c>
      <c r="N53" s="455"/>
      <c r="O53" s="455"/>
      <c r="P53" s="455"/>
      <c r="Q53" s="456"/>
      <c r="R53" s="455"/>
      <c r="S53" s="457"/>
      <c r="T53" s="456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2"/>
    </row>
    <row r="54" spans="1:51" customFormat="1" ht="15.75" thickBo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458" t="s">
        <v>484</v>
      </c>
      <c r="M54" s="459" t="s">
        <v>405</v>
      </c>
      <c r="N54" s="460">
        <f t="shared" ref="N54:T54" si="10">IF(N53&gt;0, N52/N53, 0)</f>
        <v>0</v>
      </c>
      <c r="O54" s="460">
        <f t="shared" si="10"/>
        <v>0</v>
      </c>
      <c r="P54" s="460">
        <f t="shared" si="10"/>
        <v>0</v>
      </c>
      <c r="Q54" s="461">
        <f t="shared" si="10"/>
        <v>0</v>
      </c>
      <c r="R54" s="460">
        <f t="shared" si="10"/>
        <v>0</v>
      </c>
      <c r="S54" s="462">
        <f t="shared" si="10"/>
        <v>0</v>
      </c>
      <c r="T54" s="461">
        <f t="shared" si="10"/>
        <v>0</v>
      </c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2"/>
    </row>
    <row r="55" spans="1:51" customFormat="1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2"/>
    </row>
    <row r="56" spans="1:51" customFormat="1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2"/>
    </row>
    <row r="57" spans="1:51" customFormat="1" ht="15.75" thickBo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2"/>
    </row>
    <row r="58" spans="1:51" customFormat="1" ht="60.75" thickBo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463" t="s">
        <v>485</v>
      </c>
      <c r="M58" s="464" t="s">
        <v>405</v>
      </c>
      <c r="N58" s="464">
        <f t="shared" ref="N58:T58" si="11">N54+D38</f>
        <v>0</v>
      </c>
      <c r="O58" s="464">
        <f t="shared" si="11"/>
        <v>0</v>
      </c>
      <c r="P58" s="464">
        <f t="shared" si="11"/>
        <v>0</v>
      </c>
      <c r="Q58" s="464">
        <f t="shared" si="11"/>
        <v>0</v>
      </c>
      <c r="R58" s="464">
        <f t="shared" si="11"/>
        <v>0</v>
      </c>
      <c r="S58" s="464">
        <f t="shared" si="11"/>
        <v>0</v>
      </c>
      <c r="T58" s="464">
        <f t="shared" si="11"/>
        <v>0</v>
      </c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2"/>
    </row>
    <row r="59" spans="1:51" customFormat="1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2"/>
    </row>
    <row r="60" spans="1:51" customFormat="1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2"/>
    </row>
    <row r="61" spans="1:51" customFormat="1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2"/>
    </row>
    <row r="62" spans="1:51" customFormat="1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2"/>
    </row>
    <row r="63" spans="1:51" customFormat="1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2"/>
    </row>
    <row r="64" spans="1:51" customFormat="1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2"/>
    </row>
    <row r="65" spans="1:51" customFormat="1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2"/>
    </row>
    <row r="66" spans="1:51" customFormat="1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2"/>
    </row>
    <row r="67" spans="1:51" customFormat="1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2"/>
    </row>
    <row r="68" spans="1:51" customFormat="1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2"/>
    </row>
    <row r="69" spans="1:51" customFormat="1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2"/>
    </row>
    <row r="70" spans="1:51" customFormat="1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2"/>
    </row>
    <row r="71" spans="1:51" customFormat="1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2"/>
    </row>
    <row r="72" spans="1:51" customFormat="1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2"/>
    </row>
    <row r="73" spans="1:51" customFormat="1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2"/>
    </row>
    <row r="74" spans="1:51" customFormat="1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2"/>
    </row>
    <row r="75" spans="1:51" customFormat="1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2"/>
    </row>
    <row r="76" spans="1:51" customFormat="1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2"/>
    </row>
    <row r="77" spans="1:51" customFormat="1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2"/>
    </row>
    <row r="78" spans="1:51" customFormat="1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2"/>
    </row>
    <row r="79" spans="1:51" customFormat="1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2"/>
    </row>
    <row r="80" spans="1:51" customFormat="1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2"/>
    </row>
    <row r="81" spans="1:51" customFormat="1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2"/>
    </row>
    <row r="82" spans="1:51" customFormat="1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2"/>
    </row>
    <row r="83" spans="1:51" customFormat="1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2"/>
    </row>
    <row r="84" spans="1:51" customFormat="1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2"/>
    </row>
    <row r="85" spans="1:51" customFormat="1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2"/>
    </row>
    <row r="86" spans="1:51" customFormat="1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"/>
      <c r="M86" s="2"/>
      <c r="N86" s="2"/>
      <c r="O86" s="2"/>
      <c r="P86" s="2"/>
      <c r="Q86" s="2"/>
      <c r="R86" s="2"/>
      <c r="S86" s="2"/>
      <c r="T86" s="2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2"/>
    </row>
    <row r="87" spans="1:51" customFormat="1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"/>
      <c r="M87" s="2"/>
      <c r="N87" s="2"/>
      <c r="O87" s="2"/>
      <c r="P87" s="2"/>
      <c r="Q87" s="2"/>
      <c r="R87" s="2"/>
      <c r="S87" s="2"/>
      <c r="T87" s="2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2"/>
    </row>
    <row r="88" spans="1:51" customFormat="1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"/>
      <c r="M88" s="2"/>
      <c r="N88" s="2"/>
      <c r="O88" s="2"/>
      <c r="P88" s="2"/>
      <c r="Q88" s="2"/>
      <c r="R88" s="2"/>
      <c r="S88" s="2"/>
      <c r="T88" s="2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2"/>
    </row>
    <row r="89" spans="1:51" customFormat="1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"/>
      <c r="M89" s="2"/>
      <c r="N89" s="2"/>
      <c r="O89" s="2"/>
      <c r="P89" s="2"/>
      <c r="Q89" s="2"/>
      <c r="R89" s="2"/>
      <c r="S89" s="2"/>
      <c r="T89" s="2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2"/>
    </row>
    <row r="90" spans="1:51" customFormat="1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"/>
      <c r="M90" s="2"/>
      <c r="N90" s="2"/>
      <c r="O90" s="2"/>
      <c r="P90" s="2"/>
      <c r="Q90" s="2"/>
      <c r="R90" s="2"/>
      <c r="S90" s="2"/>
      <c r="T90" s="2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2"/>
    </row>
    <row r="91" spans="1:51" customFormat="1" ht="15" x14ac:dyDescent="0.25">
      <c r="A91" s="1"/>
      <c r="B91" s="1"/>
      <c r="C91" s="92"/>
      <c r="D91" s="92"/>
      <c r="E91" s="92"/>
      <c r="F91" s="92"/>
      <c r="G91" s="92"/>
      <c r="H91" s="92"/>
      <c r="I91" s="92"/>
      <c r="J91" s="92"/>
      <c r="K91" s="1"/>
      <c r="L91" s="2"/>
      <c r="M91" s="2"/>
      <c r="N91" s="2"/>
      <c r="O91" s="2"/>
      <c r="P91" s="2"/>
      <c r="Q91" s="2"/>
      <c r="R91" s="2"/>
      <c r="S91" s="2"/>
      <c r="T91" s="2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2"/>
    </row>
    <row r="92" spans="1:51" customFormat="1" ht="15" x14ac:dyDescent="0.25">
      <c r="A92" s="1"/>
      <c r="B92" s="1"/>
      <c r="C92" s="92"/>
      <c r="D92" s="92"/>
      <c r="E92" s="92"/>
      <c r="F92" s="92"/>
      <c r="G92" s="92"/>
      <c r="H92" s="92"/>
      <c r="I92" s="92"/>
      <c r="J92" s="92"/>
      <c r="K92" s="1"/>
      <c r="L92" s="2"/>
      <c r="M92" s="2"/>
      <c r="N92" s="2"/>
      <c r="O92" s="2"/>
      <c r="P92" s="2"/>
      <c r="Q92" s="2"/>
      <c r="R92" s="2"/>
      <c r="S92" s="2"/>
      <c r="T92" s="2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2"/>
    </row>
    <row r="93" spans="1:51" customFormat="1" ht="15" x14ac:dyDescent="0.25">
      <c r="A93" s="1"/>
      <c r="B93" s="1"/>
      <c r="C93" s="92"/>
      <c r="D93" s="92"/>
      <c r="E93" s="92"/>
      <c r="F93" s="92"/>
      <c r="G93" s="92"/>
      <c r="H93" s="92"/>
      <c r="I93" s="92"/>
      <c r="J93" s="92"/>
      <c r="K93" s="1"/>
      <c r="L93" s="2"/>
      <c r="M93" s="2"/>
      <c r="N93" s="2"/>
      <c r="O93" s="2"/>
      <c r="P93" s="2"/>
      <c r="Q93" s="2"/>
      <c r="R93" s="2"/>
      <c r="S93" s="2"/>
      <c r="T93" s="2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2"/>
    </row>
    <row r="94" spans="1:51" customFormat="1" ht="15" x14ac:dyDescent="0.25">
      <c r="A94" s="1"/>
      <c r="B94" s="1"/>
      <c r="C94" s="92"/>
      <c r="D94" s="92"/>
      <c r="E94" s="92"/>
      <c r="F94" s="92"/>
      <c r="G94" s="92"/>
      <c r="H94" s="92"/>
      <c r="I94" s="92"/>
      <c r="J94" s="92"/>
      <c r="K94" s="1"/>
      <c r="L94" s="2"/>
      <c r="M94" s="2"/>
      <c r="N94" s="2"/>
      <c r="O94" s="2"/>
      <c r="P94" s="2"/>
      <c r="Q94" s="2"/>
      <c r="R94" s="2"/>
      <c r="S94" s="2"/>
      <c r="T94" s="2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2"/>
    </row>
    <row r="95" spans="1:51" customFormat="1" ht="15" x14ac:dyDescent="0.25">
      <c r="A95" s="1"/>
      <c r="B95" s="1"/>
      <c r="C95" s="92"/>
      <c r="D95" s="92"/>
      <c r="E95" s="92"/>
      <c r="F95" s="92"/>
      <c r="G95" s="92"/>
      <c r="H95" s="92"/>
      <c r="I95" s="92"/>
      <c r="J95" s="92"/>
      <c r="K95" s="1"/>
      <c r="L95" s="2"/>
      <c r="M95" s="2"/>
      <c r="N95" s="2"/>
      <c r="O95" s="2"/>
      <c r="P95" s="2"/>
      <c r="Q95" s="2"/>
      <c r="R95" s="2"/>
      <c r="S95" s="2"/>
      <c r="T95" s="2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2"/>
    </row>
    <row r="96" spans="1:51" customFormat="1" ht="15" x14ac:dyDescent="0.25">
      <c r="A96" s="1"/>
      <c r="B96" s="1"/>
      <c r="C96" s="92"/>
      <c r="D96" s="92"/>
      <c r="E96" s="92"/>
      <c r="F96" s="92"/>
      <c r="G96" s="92"/>
      <c r="H96" s="92"/>
      <c r="I96" s="92"/>
      <c r="J96" s="92"/>
      <c r="K96" s="1"/>
      <c r="L96" s="2"/>
      <c r="M96" s="2"/>
      <c r="N96" s="2"/>
      <c r="O96" s="2"/>
      <c r="P96" s="2"/>
      <c r="Q96" s="2"/>
      <c r="R96" s="2"/>
      <c r="S96" s="2"/>
      <c r="T96" s="2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2"/>
    </row>
    <row r="97" spans="1:51" customFormat="1" ht="15" x14ac:dyDescent="0.25">
      <c r="A97" s="1"/>
      <c r="B97" s="1"/>
      <c r="C97" s="92"/>
      <c r="D97" s="92"/>
      <c r="E97" s="92"/>
      <c r="F97" s="92"/>
      <c r="G97" s="92"/>
      <c r="H97" s="92"/>
      <c r="I97" s="92"/>
      <c r="J97" s="92"/>
      <c r="K97" s="1"/>
      <c r="L97" s="2"/>
      <c r="M97" s="2"/>
      <c r="N97" s="2"/>
      <c r="O97" s="2"/>
      <c r="P97" s="2"/>
      <c r="Q97" s="2"/>
      <c r="R97" s="2"/>
      <c r="S97" s="2"/>
      <c r="T97" s="2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2"/>
    </row>
    <row r="98" spans="1:51" customFormat="1" ht="15" x14ac:dyDescent="0.25">
      <c r="A98" s="1"/>
      <c r="B98" s="1"/>
      <c r="C98" s="92"/>
      <c r="D98" s="92"/>
      <c r="E98" s="92"/>
      <c r="F98" s="92"/>
      <c r="G98" s="92"/>
      <c r="H98" s="92"/>
      <c r="I98" s="92"/>
      <c r="J98" s="92"/>
      <c r="K98" s="1"/>
      <c r="L98" s="2"/>
      <c r="M98" s="2"/>
      <c r="N98" s="2"/>
      <c r="O98" s="2"/>
      <c r="P98" s="2"/>
      <c r="Q98" s="2"/>
      <c r="R98" s="2"/>
      <c r="S98" s="2"/>
      <c r="T98" s="2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2"/>
    </row>
    <row r="99" spans="1:51" customFormat="1" ht="15" x14ac:dyDescent="0.25">
      <c r="A99" s="1"/>
      <c r="B99" s="1"/>
      <c r="C99" s="92"/>
      <c r="D99" s="92"/>
      <c r="E99" s="92"/>
      <c r="F99" s="92"/>
      <c r="G99" s="92"/>
      <c r="H99" s="92"/>
      <c r="I99" s="92"/>
      <c r="J99" s="92"/>
      <c r="K99" s="1"/>
      <c r="L99" s="2"/>
      <c r="M99" s="2"/>
      <c r="N99" s="2"/>
      <c r="O99" s="2"/>
      <c r="P99" s="2"/>
      <c r="Q99" s="2"/>
      <c r="R99" s="2"/>
      <c r="S99" s="2"/>
      <c r="T99" s="2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2"/>
    </row>
    <row r="100" spans="1:51" customFormat="1" ht="15" x14ac:dyDescent="0.25">
      <c r="A100" s="1"/>
      <c r="B100" s="1"/>
      <c r="C100" s="92"/>
      <c r="D100" s="92"/>
      <c r="E100" s="92"/>
      <c r="F100" s="92"/>
      <c r="G100" s="92"/>
      <c r="H100" s="92"/>
      <c r="I100" s="92"/>
      <c r="J100" s="92"/>
      <c r="K100" s="1"/>
      <c r="L100" s="2"/>
      <c r="M100" s="2"/>
      <c r="N100" s="2"/>
      <c r="O100" s="2"/>
      <c r="P100" s="2"/>
      <c r="Q100" s="2"/>
      <c r="R100" s="2"/>
      <c r="S100" s="2"/>
      <c r="T100" s="2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2"/>
    </row>
    <row r="101" spans="1:51" customFormat="1" ht="15" x14ac:dyDescent="0.25">
      <c r="A101" s="1"/>
      <c r="B101" s="1"/>
      <c r="C101" s="92"/>
      <c r="D101" s="92"/>
      <c r="E101" s="92"/>
      <c r="F101" s="92"/>
      <c r="G101" s="92"/>
      <c r="H101" s="92"/>
      <c r="I101" s="92"/>
      <c r="J101" s="92"/>
      <c r="K101" s="1"/>
      <c r="L101" s="2"/>
      <c r="M101" s="2"/>
      <c r="N101" s="2"/>
      <c r="O101" s="2"/>
      <c r="P101" s="2"/>
      <c r="Q101" s="2"/>
      <c r="R101" s="2"/>
      <c r="S101" s="2"/>
      <c r="T101" s="2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2"/>
    </row>
    <row r="102" spans="1:51" customFormat="1" ht="15" x14ac:dyDescent="0.25">
      <c r="A102" s="1"/>
      <c r="B102" s="1"/>
      <c r="C102" s="92"/>
      <c r="D102" s="92"/>
      <c r="E102" s="92"/>
      <c r="F102" s="92"/>
      <c r="G102" s="92"/>
      <c r="H102" s="92"/>
      <c r="I102" s="92"/>
      <c r="J102" s="92"/>
      <c r="K102" s="1"/>
      <c r="L102" s="2"/>
      <c r="M102" s="2"/>
      <c r="N102" s="2"/>
      <c r="O102" s="2"/>
      <c r="P102" s="2"/>
      <c r="Q102" s="2"/>
      <c r="R102" s="2"/>
      <c r="S102" s="2"/>
      <c r="T102" s="2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2"/>
    </row>
    <row r="103" spans="1:51" customFormat="1" ht="15" x14ac:dyDescent="0.25">
      <c r="A103" s="1"/>
      <c r="B103" s="1"/>
      <c r="C103" s="92"/>
      <c r="D103" s="92"/>
      <c r="E103" s="92"/>
      <c r="F103" s="92"/>
      <c r="G103" s="92"/>
      <c r="H103" s="92"/>
      <c r="I103" s="92"/>
      <c r="J103" s="92"/>
      <c r="K103" s="1"/>
      <c r="L103" s="2"/>
      <c r="M103" s="2"/>
      <c r="N103" s="2"/>
      <c r="O103" s="2"/>
      <c r="P103" s="2"/>
      <c r="Q103" s="2"/>
      <c r="R103" s="2"/>
      <c r="S103" s="2"/>
      <c r="T103" s="2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2"/>
    </row>
    <row r="104" spans="1:51" customFormat="1" ht="15" x14ac:dyDescent="0.25">
      <c r="A104" s="1"/>
      <c r="B104" s="1"/>
      <c r="C104" s="92"/>
      <c r="D104" s="92"/>
      <c r="E104" s="92"/>
      <c r="F104" s="92"/>
      <c r="G104" s="92"/>
      <c r="H104" s="92"/>
      <c r="I104" s="92"/>
      <c r="J104" s="92"/>
      <c r="K104" s="1"/>
      <c r="L104" s="2"/>
      <c r="M104" s="2"/>
      <c r="N104" s="2"/>
      <c r="O104" s="2"/>
      <c r="P104" s="2"/>
      <c r="Q104" s="2"/>
      <c r="R104" s="2"/>
      <c r="S104" s="2"/>
      <c r="T104" s="2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2"/>
    </row>
    <row r="105" spans="1:51" customFormat="1" ht="15" x14ac:dyDescent="0.25">
      <c r="A105" s="1"/>
      <c r="B105" s="1"/>
      <c r="C105" s="92"/>
      <c r="D105" s="92"/>
      <c r="E105" s="92"/>
      <c r="F105" s="92"/>
      <c r="G105" s="92"/>
      <c r="H105" s="92"/>
      <c r="I105" s="92"/>
      <c r="J105" s="92"/>
      <c r="K105" s="1"/>
      <c r="L105" s="2"/>
      <c r="M105" s="2"/>
      <c r="N105" s="2"/>
      <c r="O105" s="2"/>
      <c r="P105" s="2"/>
      <c r="Q105" s="2"/>
      <c r="R105" s="2"/>
      <c r="S105" s="2"/>
      <c r="T105" s="2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2"/>
    </row>
    <row r="106" spans="1:51" customFormat="1" ht="15" x14ac:dyDescent="0.25">
      <c r="A106" s="1"/>
      <c r="B106" s="1"/>
      <c r="C106" s="92"/>
      <c r="D106" s="92"/>
      <c r="E106" s="92"/>
      <c r="F106" s="92"/>
      <c r="G106" s="92"/>
      <c r="H106" s="92"/>
      <c r="I106" s="92"/>
      <c r="J106" s="92"/>
      <c r="K106" s="1"/>
      <c r="L106" s="2"/>
      <c r="M106" s="2"/>
      <c r="N106" s="2"/>
      <c r="O106" s="2"/>
      <c r="P106" s="2"/>
      <c r="Q106" s="2"/>
      <c r="R106" s="2"/>
      <c r="S106" s="2"/>
      <c r="T106" s="2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2"/>
    </row>
    <row r="107" spans="1:51" customFormat="1" ht="15" x14ac:dyDescent="0.25">
      <c r="A107" s="1"/>
      <c r="B107" s="1"/>
      <c r="C107" s="92"/>
      <c r="D107" s="92"/>
      <c r="E107" s="92"/>
      <c r="F107" s="92"/>
      <c r="G107" s="92"/>
      <c r="H107" s="92"/>
      <c r="I107" s="92"/>
      <c r="J107" s="92"/>
      <c r="K107" s="1"/>
      <c r="L107" s="2"/>
      <c r="M107" s="2"/>
      <c r="N107" s="2"/>
      <c r="O107" s="2"/>
      <c r="P107" s="2"/>
      <c r="Q107" s="2"/>
      <c r="R107" s="2"/>
      <c r="S107" s="2"/>
      <c r="T107" s="2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2"/>
    </row>
    <row r="108" spans="1:51" customFormat="1" ht="15" x14ac:dyDescent="0.25">
      <c r="A108" s="1"/>
      <c r="B108" s="1"/>
      <c r="C108" s="92"/>
      <c r="D108" s="92"/>
      <c r="E108" s="92"/>
      <c r="F108" s="92"/>
      <c r="G108" s="92"/>
      <c r="H108" s="92"/>
      <c r="I108" s="92"/>
      <c r="J108" s="92"/>
      <c r="K108" s="1"/>
      <c r="L108" s="2"/>
      <c r="M108" s="2"/>
      <c r="N108" s="2"/>
      <c r="O108" s="2"/>
      <c r="P108" s="2"/>
      <c r="Q108" s="2"/>
      <c r="R108" s="2"/>
      <c r="S108" s="2"/>
      <c r="T108" s="2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2"/>
    </row>
    <row r="109" spans="1:51" customFormat="1" ht="15" x14ac:dyDescent="0.25">
      <c r="A109" s="1"/>
      <c r="B109" s="1"/>
      <c r="C109" s="92"/>
      <c r="D109" s="92"/>
      <c r="E109" s="92"/>
      <c r="F109" s="92"/>
      <c r="G109" s="92"/>
      <c r="H109" s="92"/>
      <c r="I109" s="92"/>
      <c r="J109" s="92"/>
      <c r="K109" s="1"/>
      <c r="L109" s="2"/>
      <c r="M109" s="2"/>
      <c r="N109" s="2"/>
      <c r="O109" s="2"/>
      <c r="P109" s="2"/>
      <c r="Q109" s="2"/>
      <c r="R109" s="2"/>
      <c r="S109" s="2"/>
      <c r="T109" s="2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2"/>
    </row>
    <row r="110" spans="1:51" customFormat="1" ht="15" x14ac:dyDescent="0.25">
      <c r="A110" s="1"/>
      <c r="B110" s="1"/>
      <c r="C110" s="92"/>
      <c r="D110" s="92"/>
      <c r="E110" s="92"/>
      <c r="F110" s="92"/>
      <c r="G110" s="92"/>
      <c r="H110" s="92"/>
      <c r="I110" s="92"/>
      <c r="J110" s="92"/>
      <c r="K110" s="1"/>
      <c r="L110" s="2"/>
      <c r="M110" s="2"/>
      <c r="N110" s="2"/>
      <c r="O110" s="2"/>
      <c r="P110" s="2"/>
      <c r="Q110" s="2"/>
      <c r="R110" s="2"/>
      <c r="S110" s="2"/>
      <c r="T110" s="2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2"/>
    </row>
    <row r="111" spans="1:51" customFormat="1" ht="15" x14ac:dyDescent="0.25">
      <c r="A111" s="1"/>
      <c r="B111" s="1"/>
      <c r="C111" s="92"/>
      <c r="D111" s="92"/>
      <c r="E111" s="92"/>
      <c r="F111" s="92"/>
      <c r="G111" s="92"/>
      <c r="H111" s="92"/>
      <c r="I111" s="92"/>
      <c r="J111" s="92"/>
      <c r="K111" s="1"/>
      <c r="L111" s="2"/>
      <c r="M111" s="2"/>
      <c r="N111" s="2"/>
      <c r="O111" s="2"/>
      <c r="P111" s="2"/>
      <c r="Q111" s="2"/>
      <c r="R111" s="2"/>
      <c r="S111" s="2"/>
      <c r="T111" s="2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2"/>
    </row>
    <row r="112" spans="1:51" customFormat="1" ht="15" x14ac:dyDescent="0.25">
      <c r="A112" s="1"/>
      <c r="B112" s="1"/>
      <c r="C112" s="92"/>
      <c r="D112" s="92"/>
      <c r="E112" s="92"/>
      <c r="F112" s="92"/>
      <c r="G112" s="92"/>
      <c r="H112" s="92"/>
      <c r="I112" s="92"/>
      <c r="J112" s="92"/>
      <c r="K112" s="1"/>
      <c r="L112" s="2"/>
      <c r="M112" s="2"/>
      <c r="N112" s="2"/>
      <c r="O112" s="2"/>
      <c r="P112" s="2"/>
      <c r="Q112" s="2"/>
      <c r="R112" s="2"/>
      <c r="S112" s="2"/>
      <c r="T112" s="2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2"/>
    </row>
    <row r="113" spans="1:51" customFormat="1" ht="15" x14ac:dyDescent="0.25">
      <c r="A113" s="1"/>
      <c r="B113" s="1"/>
      <c r="C113" s="92"/>
      <c r="D113" s="92"/>
      <c r="E113" s="92"/>
      <c r="F113" s="92"/>
      <c r="G113" s="92"/>
      <c r="H113" s="92"/>
      <c r="I113" s="92"/>
      <c r="J113" s="92"/>
      <c r="K113" s="1"/>
      <c r="L113" s="2"/>
      <c r="M113" s="2"/>
      <c r="N113" s="2"/>
      <c r="O113" s="2"/>
      <c r="P113" s="2"/>
      <c r="Q113" s="2"/>
      <c r="R113" s="2"/>
      <c r="S113" s="2"/>
      <c r="T113" s="2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2"/>
    </row>
    <row r="114" spans="1:51" customFormat="1" ht="15" x14ac:dyDescent="0.25">
      <c r="A114" s="1"/>
      <c r="B114" s="1"/>
      <c r="C114" s="92"/>
      <c r="D114" s="92"/>
      <c r="E114" s="92"/>
      <c r="F114" s="92"/>
      <c r="G114" s="92"/>
      <c r="H114" s="92"/>
      <c r="I114" s="92"/>
      <c r="J114" s="92"/>
      <c r="K114" s="1"/>
      <c r="L114" s="2"/>
      <c r="M114" s="2"/>
      <c r="N114" s="2"/>
      <c r="O114" s="2"/>
      <c r="P114" s="2"/>
      <c r="Q114" s="2"/>
      <c r="R114" s="2"/>
      <c r="S114" s="2"/>
      <c r="T114" s="2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2"/>
    </row>
    <row r="115" spans="1:51" customFormat="1" ht="15" x14ac:dyDescent="0.25">
      <c r="A115" s="1"/>
      <c r="B115" s="1"/>
      <c r="C115" s="92"/>
      <c r="D115" s="92"/>
      <c r="E115" s="92"/>
      <c r="F115" s="92"/>
      <c r="G115" s="92"/>
      <c r="H115" s="92"/>
      <c r="I115" s="92"/>
      <c r="J115" s="92"/>
      <c r="K115" s="1"/>
      <c r="L115" s="2"/>
      <c r="M115" s="2"/>
      <c r="N115" s="2"/>
      <c r="O115" s="2"/>
      <c r="P115" s="2"/>
      <c r="Q115" s="2"/>
      <c r="R115" s="2"/>
      <c r="S115" s="2"/>
      <c r="T115" s="2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2"/>
    </row>
    <row r="116" spans="1:51" customFormat="1" ht="15" x14ac:dyDescent="0.25">
      <c r="A116" s="1"/>
      <c r="B116" s="1"/>
      <c r="C116" s="92"/>
      <c r="D116" s="92"/>
      <c r="E116" s="92"/>
      <c r="F116" s="92"/>
      <c r="G116" s="92"/>
      <c r="H116" s="92"/>
      <c r="I116" s="92"/>
      <c r="J116" s="92"/>
      <c r="K116" s="1"/>
      <c r="L116" s="2"/>
      <c r="M116" s="2"/>
      <c r="N116" s="2"/>
      <c r="O116" s="2"/>
      <c r="P116" s="2"/>
      <c r="Q116" s="2"/>
      <c r="R116" s="2"/>
      <c r="S116" s="2"/>
      <c r="T116" s="2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2"/>
    </row>
    <row r="117" spans="1:51" customFormat="1" ht="15" x14ac:dyDescent="0.25">
      <c r="A117" s="1"/>
      <c r="B117" s="1"/>
      <c r="C117" s="92"/>
      <c r="D117" s="92"/>
      <c r="E117" s="92"/>
      <c r="F117" s="92"/>
      <c r="G117" s="92"/>
      <c r="H117" s="92"/>
      <c r="I117" s="92"/>
      <c r="J117" s="92"/>
      <c r="K117" s="1"/>
      <c r="L117" s="2"/>
      <c r="M117" s="2"/>
      <c r="N117" s="2"/>
      <c r="O117" s="2"/>
      <c r="P117" s="2"/>
      <c r="Q117" s="2"/>
      <c r="R117" s="2"/>
      <c r="S117" s="2"/>
      <c r="T117" s="2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2"/>
    </row>
    <row r="118" spans="1:51" customFormat="1" ht="15" x14ac:dyDescent="0.25">
      <c r="A118" s="1"/>
      <c r="B118" s="1"/>
      <c r="C118" s="92"/>
      <c r="D118" s="92"/>
      <c r="E118" s="92"/>
      <c r="F118" s="92"/>
      <c r="G118" s="92"/>
      <c r="H118" s="92"/>
      <c r="I118" s="92"/>
      <c r="J118" s="92"/>
      <c r="K118" s="1"/>
      <c r="L118" s="2"/>
      <c r="M118" s="2"/>
      <c r="N118" s="2"/>
      <c r="O118" s="2"/>
      <c r="P118" s="2"/>
      <c r="Q118" s="2"/>
      <c r="R118" s="2"/>
      <c r="S118" s="2"/>
      <c r="T118" s="2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2"/>
    </row>
    <row r="119" spans="1:51" customFormat="1" ht="15" x14ac:dyDescent="0.25">
      <c r="A119" s="1"/>
      <c r="B119" s="1"/>
      <c r="C119" s="92"/>
      <c r="D119" s="92"/>
      <c r="E119" s="92"/>
      <c r="F119" s="92"/>
      <c r="G119" s="92"/>
      <c r="H119" s="92"/>
      <c r="I119" s="92"/>
      <c r="J119" s="92"/>
      <c r="K119" s="1"/>
      <c r="L119" s="2"/>
      <c r="M119" s="2"/>
      <c r="N119" s="2"/>
      <c r="O119" s="2"/>
      <c r="P119" s="2"/>
      <c r="Q119" s="2"/>
      <c r="R119" s="2"/>
      <c r="S119" s="2"/>
      <c r="T119" s="2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2"/>
    </row>
    <row r="120" spans="1:51" customFormat="1" ht="15" x14ac:dyDescent="0.25">
      <c r="A120" s="1"/>
      <c r="B120" s="1"/>
      <c r="C120" s="92"/>
      <c r="D120" s="92"/>
      <c r="E120" s="92"/>
      <c r="F120" s="92"/>
      <c r="G120" s="92"/>
      <c r="H120" s="92"/>
      <c r="I120" s="92"/>
      <c r="J120" s="92"/>
      <c r="K120" s="1"/>
      <c r="L120" s="2"/>
      <c r="M120" s="2"/>
      <c r="N120" s="2"/>
      <c r="O120" s="2"/>
      <c r="P120" s="2"/>
      <c r="Q120" s="2"/>
      <c r="R120" s="2"/>
      <c r="S120" s="2"/>
      <c r="T120" s="2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2"/>
    </row>
    <row r="121" spans="1:51" customFormat="1" ht="15" x14ac:dyDescent="0.25">
      <c r="A121" s="1"/>
      <c r="B121" s="1"/>
      <c r="C121" s="92"/>
      <c r="D121" s="92"/>
      <c r="E121" s="92"/>
      <c r="F121" s="92"/>
      <c r="G121" s="92"/>
      <c r="H121" s="92"/>
      <c r="I121" s="92"/>
      <c r="J121" s="92"/>
      <c r="K121" s="1"/>
      <c r="L121" s="2"/>
      <c r="M121" s="2"/>
      <c r="N121" s="2"/>
      <c r="O121" s="2"/>
      <c r="P121" s="2"/>
      <c r="Q121" s="2"/>
      <c r="R121" s="2"/>
      <c r="S121" s="2"/>
      <c r="T121" s="2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2"/>
    </row>
    <row r="122" spans="1:51" customFormat="1" ht="15" x14ac:dyDescent="0.25">
      <c r="A122" s="1"/>
      <c r="B122" s="1"/>
      <c r="C122" s="92"/>
      <c r="D122" s="92"/>
      <c r="E122" s="92"/>
      <c r="F122" s="92"/>
      <c r="G122" s="92"/>
      <c r="H122" s="92"/>
      <c r="I122" s="92"/>
      <c r="J122" s="92"/>
      <c r="K122" s="1"/>
      <c r="L122" s="2"/>
      <c r="M122" s="2"/>
      <c r="N122" s="2"/>
      <c r="O122" s="2"/>
      <c r="P122" s="2"/>
      <c r="Q122" s="2"/>
      <c r="R122" s="2"/>
      <c r="S122" s="2"/>
      <c r="T122" s="2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2"/>
    </row>
    <row r="123" spans="1:51" customFormat="1" ht="15" x14ac:dyDescent="0.25">
      <c r="A123" s="1"/>
      <c r="B123" s="1"/>
      <c r="C123" s="92"/>
      <c r="D123" s="92"/>
      <c r="E123" s="92"/>
      <c r="F123" s="92"/>
      <c r="G123" s="92"/>
      <c r="H123" s="92"/>
      <c r="I123" s="92"/>
      <c r="J123" s="92"/>
      <c r="K123" s="1"/>
      <c r="L123" s="2"/>
      <c r="M123" s="2"/>
      <c r="N123" s="2"/>
      <c r="O123" s="2"/>
      <c r="P123" s="2"/>
      <c r="Q123" s="2"/>
      <c r="R123" s="2"/>
      <c r="S123" s="2"/>
      <c r="T123" s="2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2"/>
    </row>
    <row r="124" spans="1:51" customFormat="1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"/>
      <c r="M124" s="2"/>
      <c r="N124" s="2"/>
      <c r="O124" s="2"/>
      <c r="P124" s="2"/>
      <c r="Q124" s="2"/>
      <c r="R124" s="2"/>
      <c r="S124" s="2"/>
      <c r="T124" s="2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2"/>
    </row>
    <row r="125" spans="1:51" customFormat="1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"/>
      <c r="M125" s="2"/>
      <c r="N125" s="2"/>
      <c r="O125" s="2"/>
      <c r="P125" s="2"/>
      <c r="Q125" s="2"/>
      <c r="R125" s="2"/>
      <c r="S125" s="2"/>
      <c r="T125" s="2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2"/>
    </row>
    <row r="126" spans="1:51" customFormat="1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"/>
      <c r="M126" s="2"/>
      <c r="N126" s="2"/>
      <c r="O126" s="2"/>
      <c r="P126" s="2"/>
      <c r="Q126" s="2"/>
      <c r="R126" s="2"/>
      <c r="S126" s="2"/>
      <c r="T126" s="2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2"/>
    </row>
    <row r="127" spans="1:51" customFormat="1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"/>
      <c r="M127" s="2"/>
      <c r="N127" s="2"/>
      <c r="O127" s="2"/>
      <c r="P127" s="2"/>
      <c r="Q127" s="2"/>
      <c r="R127" s="2"/>
      <c r="S127" s="2"/>
      <c r="T127" s="2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2"/>
    </row>
    <row r="128" spans="1:51" customFormat="1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"/>
      <c r="M128" s="2"/>
      <c r="N128" s="2"/>
      <c r="O128" s="2"/>
      <c r="P128" s="2"/>
      <c r="Q128" s="2"/>
      <c r="R128" s="2"/>
      <c r="S128" s="2"/>
      <c r="T128" s="2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2"/>
    </row>
    <row r="129" spans="1:51" customFormat="1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"/>
      <c r="M129" s="2"/>
      <c r="N129" s="2"/>
      <c r="O129" s="2"/>
      <c r="P129" s="2"/>
      <c r="Q129" s="2"/>
      <c r="R129" s="2"/>
      <c r="S129" s="2"/>
      <c r="T129" s="2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2"/>
    </row>
    <row r="130" spans="1:51" customFormat="1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"/>
      <c r="M130" s="2"/>
      <c r="N130" s="2"/>
      <c r="O130" s="2"/>
      <c r="P130" s="2"/>
      <c r="Q130" s="2"/>
      <c r="R130" s="2"/>
      <c r="S130" s="2"/>
      <c r="T130" s="2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2"/>
    </row>
    <row r="131" spans="1:51" customFormat="1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"/>
      <c r="M131" s="2"/>
      <c r="N131" s="2"/>
      <c r="O131" s="2"/>
      <c r="P131" s="2"/>
      <c r="Q131" s="2"/>
      <c r="R131" s="2"/>
      <c r="S131" s="2"/>
      <c r="T131" s="2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2"/>
    </row>
    <row r="132" spans="1:51" customFormat="1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"/>
      <c r="M132" s="2"/>
      <c r="N132" s="2"/>
      <c r="O132" s="2"/>
      <c r="P132" s="2"/>
      <c r="Q132" s="2"/>
      <c r="R132" s="2"/>
      <c r="S132" s="2"/>
      <c r="T132" s="2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2"/>
    </row>
    <row r="133" spans="1:51" customFormat="1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"/>
      <c r="M133" s="2"/>
      <c r="N133" s="2"/>
      <c r="O133" s="2"/>
      <c r="P133" s="2"/>
      <c r="Q133" s="2"/>
      <c r="R133" s="2"/>
      <c r="S133" s="2"/>
      <c r="T133" s="2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2"/>
    </row>
    <row r="134" spans="1:51" customFormat="1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"/>
      <c r="M134" s="2"/>
      <c r="N134" s="2"/>
      <c r="O134" s="2"/>
      <c r="P134" s="2"/>
      <c r="Q134" s="2"/>
      <c r="R134" s="2"/>
      <c r="S134" s="2"/>
      <c r="T134" s="2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2"/>
    </row>
    <row r="135" spans="1:51" customFormat="1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"/>
      <c r="M135" s="2"/>
      <c r="N135" s="2"/>
      <c r="O135" s="2"/>
      <c r="P135" s="2"/>
      <c r="Q135" s="2"/>
      <c r="R135" s="2"/>
      <c r="S135" s="2"/>
      <c r="T135" s="2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2"/>
    </row>
    <row r="136" spans="1:51" customFormat="1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"/>
      <c r="M136" s="2"/>
      <c r="N136" s="2"/>
      <c r="O136" s="2"/>
      <c r="P136" s="2"/>
      <c r="Q136" s="2"/>
      <c r="R136" s="2"/>
      <c r="S136" s="2"/>
      <c r="T136" s="2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2"/>
    </row>
    <row r="137" spans="1:51" customFormat="1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2"/>
    </row>
    <row r="138" spans="1:51" customFormat="1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2"/>
    </row>
    <row r="139" spans="1:51" customFormat="1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2"/>
    </row>
    <row r="140" spans="1:51" customFormat="1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2"/>
    </row>
    <row r="141" spans="1:51" customFormat="1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2"/>
    </row>
    <row r="142" spans="1:51" customFormat="1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2"/>
    </row>
    <row r="143" spans="1:51" customFormat="1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2"/>
    </row>
    <row r="144" spans="1:51" customFormat="1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2"/>
    </row>
    <row r="145" spans="1:51" customFormat="1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2"/>
    </row>
    <row r="146" spans="1:51" customFormat="1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2"/>
    </row>
    <row r="147" spans="1:51" customFormat="1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2"/>
    </row>
    <row r="148" spans="1:51" customFormat="1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2"/>
    </row>
    <row r="149" spans="1:51" customFormat="1" ht="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"/>
      <c r="M149" s="1"/>
      <c r="N149" s="1"/>
      <c r="O149" s="1"/>
      <c r="P149" s="1"/>
      <c r="Q149" s="1"/>
      <c r="R149" s="1"/>
      <c r="S149" s="1"/>
      <c r="T149" s="1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</row>
    <row r="150" spans="1:51" customFormat="1" ht="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"/>
      <c r="M150" s="1"/>
      <c r="N150" s="1"/>
      <c r="O150" s="1"/>
      <c r="P150" s="1"/>
      <c r="Q150" s="1"/>
      <c r="R150" s="1"/>
      <c r="S150" s="1"/>
      <c r="T150" s="1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</row>
    <row r="151" spans="1:51" customFormat="1" ht="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"/>
      <c r="M151" s="1"/>
      <c r="N151" s="1"/>
      <c r="O151" s="1"/>
      <c r="P151" s="1"/>
      <c r="Q151" s="1"/>
      <c r="R151" s="1"/>
      <c r="S151" s="1"/>
      <c r="T151" s="1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</row>
  </sheetData>
  <mergeCells count="14">
    <mergeCell ref="C5:F5"/>
    <mergeCell ref="B3:F3"/>
    <mergeCell ref="H3:I3"/>
    <mergeCell ref="C4:D4"/>
    <mergeCell ref="E4:F4"/>
    <mergeCell ref="H4:I4"/>
    <mergeCell ref="L18:T18"/>
    <mergeCell ref="L45:T45"/>
    <mergeCell ref="C10:G10"/>
    <mergeCell ref="H10:J10"/>
    <mergeCell ref="M10:Q10"/>
    <mergeCell ref="R10:T10"/>
    <mergeCell ref="B12:J12"/>
    <mergeCell ref="L12:T12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9"/>
  <sheetViews>
    <sheetView zoomScale="85" zoomScaleNormal="85" workbookViewId="0">
      <selection activeCell="E3" sqref="E3"/>
    </sheetView>
  </sheetViews>
  <sheetFormatPr defaultColWidth="9.5703125" defaultRowHeight="14.25" x14ac:dyDescent="0.2"/>
  <cols>
    <col min="1" max="1" width="9.140625" style="21" customWidth="1"/>
    <col min="2" max="2" width="27" style="22" customWidth="1"/>
    <col min="3" max="4" width="21.7109375" style="22" customWidth="1"/>
    <col min="5" max="5" width="42.5703125" style="22" customWidth="1"/>
    <col min="6" max="6" width="9.5703125" style="21" customWidth="1"/>
    <col min="7" max="7" width="29.42578125" style="22" bestFit="1" customWidth="1"/>
    <col min="8" max="9" width="21.7109375" style="21" customWidth="1"/>
    <col min="10" max="10" width="43.42578125" style="21" customWidth="1"/>
    <col min="11" max="11" width="16.85546875" style="21" bestFit="1" customWidth="1"/>
    <col min="12" max="12" width="8.28515625" style="21" bestFit="1" customWidth="1"/>
    <col min="13" max="13" width="9.5703125" style="21" customWidth="1"/>
    <col min="14" max="14" width="39.140625" style="21" customWidth="1"/>
    <col min="15" max="15" width="9.5703125" style="21" customWidth="1"/>
    <col min="16" max="16384" width="9.5703125" style="21"/>
  </cols>
  <sheetData>
    <row r="1" spans="1:33" customFormat="1" ht="15" x14ac:dyDescent="0.25">
      <c r="A1" s="21"/>
      <c r="B1" s="81" t="s">
        <v>49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</row>
    <row r="2" spans="1:33" customFormat="1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</row>
    <row r="3" spans="1:33" customFormat="1" ht="18.75" thickBot="1" x14ac:dyDescent="0.3">
      <c r="A3" s="1"/>
      <c r="B3" s="488" t="s">
        <v>107</v>
      </c>
      <c r="C3" s="488"/>
      <c r="D3" s="488"/>
      <c r="E3" s="1"/>
      <c r="F3" s="1"/>
      <c r="G3" s="94" t="s">
        <v>105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</row>
    <row r="4" spans="1:33" customFormat="1" ht="15.75" thickBot="1" x14ac:dyDescent="0.3">
      <c r="A4" s="1"/>
      <c r="B4" s="50" t="s">
        <v>1</v>
      </c>
      <c r="C4" s="507" t="s">
        <v>52</v>
      </c>
      <c r="D4" s="507"/>
      <c r="E4" s="1"/>
      <c r="F4" s="1"/>
      <c r="G4" s="95" t="s">
        <v>14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</row>
    <row r="5" spans="1:33" customFormat="1" ht="15.75" thickBot="1" x14ac:dyDescent="0.3">
      <c r="A5" s="1"/>
      <c r="B5" s="51" t="s">
        <v>3</v>
      </c>
      <c r="C5" s="490" t="str">
        <f>'1)_Associated_companies'!C5:D5</f>
        <v>Spartan UK LTD</v>
      </c>
      <c r="D5" s="490"/>
      <c r="E5" s="1"/>
      <c r="F5" s="2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</row>
    <row r="6" spans="1:33" customFormat="1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</row>
    <row r="7" spans="1:33" customFormat="1" ht="15.75" thickBot="1" x14ac:dyDescent="0.3">
      <c r="A7" s="1"/>
      <c r="B7" s="19" t="s">
        <v>108</v>
      </c>
      <c r="C7" s="1"/>
      <c r="D7" s="1"/>
      <c r="E7" s="1"/>
      <c r="F7" s="1"/>
      <c r="G7" s="92"/>
      <c r="H7" s="92"/>
      <c r="I7" s="92"/>
      <c r="J7" s="9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</row>
    <row r="8" spans="1:33" s="92" customFormat="1" ht="15.75" thickBot="1" x14ac:dyDescent="0.3">
      <c r="A8" s="96"/>
      <c r="B8" s="508" t="s">
        <v>109</v>
      </c>
      <c r="C8" s="508"/>
      <c r="D8" s="508"/>
      <c r="E8" s="508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</row>
    <row r="9" spans="1:33" customFormat="1" ht="15.75" thickBot="1" x14ac:dyDescent="0.3">
      <c r="A9" s="98"/>
      <c r="B9" s="99" t="s">
        <v>110</v>
      </c>
      <c r="C9" s="99" t="s">
        <v>111</v>
      </c>
      <c r="D9" s="99" t="s">
        <v>112</v>
      </c>
      <c r="E9" s="100" t="s">
        <v>113</v>
      </c>
      <c r="F9" s="1"/>
      <c r="G9" s="92"/>
      <c r="H9" s="92"/>
      <c r="I9" s="92"/>
      <c r="J9" s="92"/>
      <c r="K9" s="1"/>
      <c r="L9" s="21"/>
      <c r="M9" s="21"/>
      <c r="N9" s="21"/>
      <c r="O9" s="21"/>
      <c r="P9" s="1"/>
      <c r="Q9" s="1"/>
      <c r="R9" s="1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</row>
    <row r="10" spans="1:33" customFormat="1" ht="45" x14ac:dyDescent="0.25">
      <c r="A10" s="101"/>
      <c r="B10" s="102" t="s">
        <v>114</v>
      </c>
      <c r="C10" s="83">
        <v>222777455.04999998</v>
      </c>
      <c r="D10" s="103"/>
      <c r="E10" s="5" t="s">
        <v>389</v>
      </c>
      <c r="F10" s="1"/>
      <c r="G10" s="92"/>
      <c r="H10" s="92"/>
      <c r="I10" s="92"/>
      <c r="J10" s="92"/>
      <c r="K10" s="1"/>
      <c r="L10" s="21"/>
      <c r="M10" s="21"/>
      <c r="N10" s="21"/>
      <c r="O10" s="21"/>
      <c r="P10" s="1"/>
      <c r="Q10" s="1"/>
      <c r="R10" s="1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</row>
    <row r="11" spans="1:33" customFormat="1" ht="15" x14ac:dyDescent="0.25">
      <c r="A11" s="98"/>
      <c r="B11" s="104" t="s">
        <v>115</v>
      </c>
      <c r="C11" s="286" t="e">
        <f>C10-C12</f>
        <v>#VALUE!</v>
      </c>
      <c r="D11" s="106"/>
      <c r="E11" s="107"/>
      <c r="F11" s="1"/>
      <c r="G11" s="92"/>
      <c r="H11" s="92"/>
      <c r="I11" s="92"/>
      <c r="J11" s="92"/>
      <c r="K11" s="1"/>
      <c r="L11" s="21"/>
      <c r="M11" s="21"/>
      <c r="N11" s="21"/>
      <c r="O11" s="21"/>
      <c r="P11" s="1"/>
      <c r="Q11" s="1"/>
      <c r="R11" s="1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</row>
    <row r="12" spans="1:33" customFormat="1" ht="45" x14ac:dyDescent="0.25">
      <c r="A12" s="98"/>
      <c r="B12" s="108" t="s">
        <v>116</v>
      </c>
      <c r="C12" s="286" t="e">
        <f>IF(C10&gt;C15,C13+C15,C15-C13)</f>
        <v>#VALUE!</v>
      </c>
      <c r="D12" s="106"/>
      <c r="E12" s="86"/>
      <c r="F12" s="1"/>
      <c r="G12" s="92"/>
      <c r="H12" s="92"/>
      <c r="I12" s="92"/>
      <c r="J12" s="92"/>
      <c r="K12" s="1"/>
      <c r="L12" s="21"/>
      <c r="M12" s="21"/>
      <c r="N12" s="21"/>
      <c r="O12" s="21"/>
      <c r="P12" s="1"/>
      <c r="Q12" s="1"/>
      <c r="R12" s="1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</row>
    <row r="13" spans="1:33" s="23" customFormat="1" ht="43.5" thickBot="1" x14ac:dyDescent="0.25">
      <c r="A13" s="98"/>
      <c r="B13" s="109" t="s">
        <v>117</v>
      </c>
      <c r="C13" s="282">
        <v>0</v>
      </c>
      <c r="D13" s="110"/>
      <c r="E13" s="7"/>
      <c r="F13" s="1"/>
      <c r="G13" s="92"/>
      <c r="H13" s="92"/>
      <c r="I13" s="92"/>
      <c r="J13" s="92"/>
      <c r="K13" s="1"/>
      <c r="P13" s="1"/>
      <c r="Q13" s="1"/>
      <c r="R13" s="1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</row>
    <row r="14" spans="1:33" s="23" customFormat="1" ht="15.75" thickBot="1" x14ac:dyDescent="0.25">
      <c r="A14" s="98"/>
      <c r="B14" s="98"/>
      <c r="C14" s="285"/>
      <c r="D14" s="98"/>
      <c r="E14" s="98"/>
      <c r="F14" s="1"/>
      <c r="G14" s="92"/>
      <c r="H14" s="92"/>
      <c r="I14" s="92"/>
      <c r="J14" s="92"/>
      <c r="K14" s="1"/>
      <c r="P14" s="1"/>
      <c r="Q14" s="1"/>
      <c r="R14" s="1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</row>
    <row r="15" spans="1:33" customFormat="1" ht="60" x14ac:dyDescent="0.25">
      <c r="A15" s="98"/>
      <c r="B15" s="111" t="s">
        <v>118</v>
      </c>
      <c r="C15" s="83" t="s">
        <v>405</v>
      </c>
      <c r="D15" s="103"/>
      <c r="E15" s="5" t="s">
        <v>388</v>
      </c>
      <c r="F15" s="1"/>
      <c r="G15" s="92"/>
      <c r="H15" s="92"/>
      <c r="I15" s="92"/>
      <c r="J15" s="92"/>
      <c r="K15" s="1"/>
      <c r="L15" s="21"/>
      <c r="M15" s="21"/>
      <c r="N15" s="21"/>
      <c r="O15" s="21"/>
      <c r="P15" s="1"/>
      <c r="Q15" s="1"/>
      <c r="R15" s="1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</row>
    <row r="16" spans="1:33" customFormat="1" ht="15" x14ac:dyDescent="0.25">
      <c r="A16" s="98"/>
      <c r="B16" s="112" t="s">
        <v>115</v>
      </c>
      <c r="C16" s="286" t="e">
        <f>C15-C17</f>
        <v>#VALUE!</v>
      </c>
      <c r="D16" s="106"/>
      <c r="E16" s="107"/>
      <c r="F16" s="1"/>
      <c r="G16" s="92"/>
      <c r="H16" s="92"/>
      <c r="I16" s="92"/>
      <c r="J16" s="92"/>
      <c r="K16" s="1"/>
      <c r="L16" s="21"/>
      <c r="M16" s="21"/>
      <c r="N16" s="21"/>
      <c r="O16" s="21"/>
      <c r="P16" s="1"/>
      <c r="Q16" s="1"/>
      <c r="R16" s="1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</row>
    <row r="17" spans="1:33" customFormat="1" ht="30" x14ac:dyDescent="0.25">
      <c r="A17" s="98"/>
      <c r="B17" s="113" t="s">
        <v>119</v>
      </c>
      <c r="C17" s="286" t="e">
        <f>C18+C20</f>
        <v>#VALUE!</v>
      </c>
      <c r="D17" s="106"/>
      <c r="E17" s="107"/>
      <c r="F17" s="1"/>
      <c r="G17" s="92"/>
      <c r="H17" s="92"/>
      <c r="I17" s="92"/>
      <c r="J17" s="92"/>
      <c r="K17" s="1"/>
      <c r="L17" s="21"/>
      <c r="M17" s="21"/>
      <c r="N17" s="21"/>
      <c r="O17" s="21"/>
      <c r="P17" s="1"/>
      <c r="Q17" s="1"/>
      <c r="R17" s="1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</row>
    <row r="18" spans="1:33" customFormat="1" ht="43.5" thickBot="1" x14ac:dyDescent="0.3">
      <c r="A18" s="98"/>
      <c r="B18" s="114" t="s">
        <v>120</v>
      </c>
      <c r="C18" s="282" t="s">
        <v>405</v>
      </c>
      <c r="D18" s="110"/>
      <c r="E18" s="7"/>
      <c r="F18" s="1"/>
      <c r="G18" s="92"/>
      <c r="H18" s="92"/>
      <c r="I18" s="92"/>
      <c r="J18" s="92"/>
      <c r="K18" s="1"/>
      <c r="L18" s="21"/>
      <c r="M18" s="21"/>
      <c r="N18" s="21"/>
      <c r="O18" s="21"/>
      <c r="P18" s="1"/>
      <c r="Q18" s="1"/>
      <c r="R18" s="1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</row>
    <row r="19" spans="1:33" customFormat="1" ht="15.75" thickBot="1" x14ac:dyDescent="0.3">
      <c r="A19" s="98"/>
      <c r="B19" s="98"/>
      <c r="C19" s="285"/>
      <c r="D19" s="98"/>
      <c r="E19" s="98"/>
      <c r="F19" s="1"/>
      <c r="G19" s="92"/>
      <c r="H19" s="92"/>
      <c r="I19" s="92"/>
      <c r="J19" s="92"/>
      <c r="K19" s="1"/>
      <c r="L19" s="21"/>
      <c r="M19" s="21"/>
      <c r="N19" s="21"/>
      <c r="O19" s="21"/>
      <c r="P19" s="1"/>
      <c r="Q19" s="1"/>
      <c r="R19" s="1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</row>
    <row r="20" spans="1:33" customFormat="1" ht="75" x14ac:dyDescent="0.25">
      <c r="A20" s="98"/>
      <c r="B20" s="91" t="s">
        <v>121</v>
      </c>
      <c r="C20" s="82" t="s">
        <v>405</v>
      </c>
      <c r="D20" s="84"/>
      <c r="E20" s="5"/>
      <c r="F20" s="1"/>
      <c r="G20" s="92"/>
      <c r="H20" s="92"/>
      <c r="I20" s="92"/>
      <c r="J20" s="92"/>
      <c r="K20" s="1"/>
      <c r="L20" s="21"/>
      <c r="M20" s="21"/>
      <c r="N20" s="21"/>
      <c r="O20" s="21"/>
      <c r="P20" s="1"/>
      <c r="Q20" s="1"/>
      <c r="R20" s="1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</row>
    <row r="21" spans="1:33" customFormat="1" ht="15.75" thickBot="1" x14ac:dyDescent="0.3">
      <c r="A21" s="115"/>
      <c r="B21" s="116" t="s">
        <v>115</v>
      </c>
      <c r="C21" s="284" t="e">
        <f>C20-C23</f>
        <v>#VALUE!</v>
      </c>
      <c r="D21" s="117">
        <f>D23</f>
        <v>0</v>
      </c>
      <c r="E21" s="118"/>
      <c r="F21" s="1"/>
      <c r="G21" s="92"/>
      <c r="H21" s="92"/>
      <c r="I21" s="92"/>
      <c r="J21" s="92"/>
      <c r="K21" s="1"/>
      <c r="L21" s="21"/>
      <c r="M21" s="21"/>
      <c r="N21" s="21"/>
      <c r="O21" s="21"/>
      <c r="P21" s="1"/>
      <c r="Q21" s="1"/>
      <c r="R21" s="1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</row>
    <row r="22" spans="1:33" customFormat="1" ht="15.75" thickBot="1" x14ac:dyDescent="0.3">
      <c r="A22" s="115"/>
      <c r="B22" s="115"/>
      <c r="C22" s="115"/>
      <c r="D22" s="115"/>
      <c r="E22" s="115"/>
      <c r="F22" s="1"/>
      <c r="G22" s="92"/>
      <c r="H22" s="92"/>
      <c r="I22" s="92"/>
      <c r="J22" s="92"/>
      <c r="K22" s="1"/>
      <c r="L22" s="21"/>
      <c r="M22" s="21"/>
      <c r="N22" s="21"/>
      <c r="O22" s="21"/>
      <c r="P22" s="1"/>
      <c r="Q22" s="1"/>
      <c r="R22" s="1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</row>
    <row r="23" spans="1:33" customFormat="1" ht="45" x14ac:dyDescent="0.25">
      <c r="A23" s="115"/>
      <c r="B23" s="119" t="s">
        <v>122</v>
      </c>
      <c r="C23" s="120">
        <f>SUM(C24:C28)</f>
        <v>0</v>
      </c>
      <c r="D23" s="121">
        <f>SUM(D24:D28)</f>
        <v>0</v>
      </c>
      <c r="E23" s="122"/>
      <c r="F23" s="1"/>
      <c r="G23" s="92"/>
      <c r="H23" s="92"/>
      <c r="I23" s="92"/>
      <c r="J23" s="92"/>
      <c r="K23" s="1"/>
      <c r="L23" s="21"/>
      <c r="M23" s="21"/>
      <c r="N23" s="21"/>
      <c r="O23" s="21"/>
      <c r="P23" s="1"/>
      <c r="Q23" s="1"/>
      <c r="R23" s="1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</row>
    <row r="24" spans="1:33" customFormat="1" ht="42.75" x14ac:dyDescent="0.25">
      <c r="A24" s="115"/>
      <c r="B24" s="112" t="s">
        <v>123</v>
      </c>
      <c r="C24" s="123">
        <f>C30</f>
        <v>0</v>
      </c>
      <c r="D24" s="105">
        <f>D30</f>
        <v>0</v>
      </c>
      <c r="E24" s="107"/>
      <c r="F24" s="1"/>
      <c r="G24" s="92"/>
      <c r="H24" s="92"/>
      <c r="I24" s="92"/>
      <c r="J24" s="92"/>
      <c r="K24" s="1"/>
      <c r="L24" s="21"/>
      <c r="M24" s="21"/>
      <c r="N24" s="21"/>
      <c r="O24" s="21"/>
      <c r="P24" s="1"/>
      <c r="Q24" s="1"/>
      <c r="R24" s="1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</row>
    <row r="25" spans="1:33" customFormat="1" ht="28.5" x14ac:dyDescent="0.25">
      <c r="A25" s="115"/>
      <c r="B25" s="124" t="s">
        <v>124</v>
      </c>
      <c r="C25" s="283" t="s">
        <v>405</v>
      </c>
      <c r="D25" s="281" t="s">
        <v>405</v>
      </c>
      <c r="E25" s="86"/>
      <c r="F25" s="1"/>
      <c r="G25" s="92"/>
      <c r="H25" s="92"/>
      <c r="I25" s="92"/>
      <c r="J25" s="92"/>
      <c r="K25" s="1"/>
      <c r="L25" s="21"/>
      <c r="M25" s="21"/>
      <c r="N25" s="21"/>
      <c r="O25" s="21"/>
      <c r="P25" s="1"/>
      <c r="Q25" s="1"/>
      <c r="R25" s="1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</row>
    <row r="26" spans="1:33" customFormat="1" ht="28.5" x14ac:dyDescent="0.25">
      <c r="A26" s="115"/>
      <c r="B26" s="124" t="s">
        <v>125</v>
      </c>
      <c r="C26" s="283"/>
      <c r="D26" s="281"/>
      <c r="E26" s="86"/>
      <c r="F26" s="1"/>
      <c r="G26" s="92"/>
      <c r="H26" s="92"/>
      <c r="I26" s="92"/>
      <c r="J26" s="92"/>
      <c r="K26" s="1"/>
      <c r="L26" s="21"/>
      <c r="M26" s="21"/>
      <c r="N26" s="21"/>
      <c r="O26" s="21"/>
      <c r="P26" s="1"/>
      <c r="Q26" s="1"/>
      <c r="R26" s="1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</row>
    <row r="27" spans="1:33" customFormat="1" ht="28.5" x14ac:dyDescent="0.25">
      <c r="A27" s="115"/>
      <c r="B27" s="124" t="s">
        <v>126</v>
      </c>
      <c r="C27" s="87"/>
      <c r="D27" s="85"/>
      <c r="E27" s="86"/>
      <c r="F27" s="1"/>
      <c r="G27" s="92"/>
      <c r="H27" s="92"/>
      <c r="I27" s="92"/>
      <c r="J27" s="92"/>
      <c r="K27" s="1"/>
      <c r="L27" s="21"/>
      <c r="M27" s="21"/>
      <c r="N27" s="21"/>
      <c r="O27" s="21"/>
      <c r="P27" s="1"/>
      <c r="Q27" s="1"/>
      <c r="R27" s="1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</row>
    <row r="28" spans="1:33" customFormat="1" ht="43.5" thickBot="1" x14ac:dyDescent="0.3">
      <c r="A28" s="115"/>
      <c r="B28" s="125" t="s">
        <v>127</v>
      </c>
      <c r="C28" s="88"/>
      <c r="D28" s="89"/>
      <c r="E28" s="7"/>
      <c r="F28" s="1"/>
      <c r="G28" s="92"/>
      <c r="H28" s="92"/>
      <c r="I28" s="92"/>
      <c r="J28" s="92"/>
      <c r="K28" s="1"/>
      <c r="L28" s="21"/>
      <c r="M28" s="21"/>
      <c r="N28" s="21"/>
      <c r="O28" s="21"/>
      <c r="P28" s="1"/>
      <c r="Q28" s="1"/>
      <c r="R28" s="1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</row>
    <row r="29" spans="1:33" customFormat="1" ht="15.75" thickBot="1" x14ac:dyDescent="0.3">
      <c r="A29" s="115"/>
      <c r="B29" s="115"/>
      <c r="C29" s="115"/>
      <c r="D29" s="115"/>
      <c r="E29" s="115"/>
      <c r="F29" s="115"/>
      <c r="G29" s="92"/>
      <c r="H29" s="92"/>
      <c r="I29" s="92"/>
      <c r="J29" s="92"/>
      <c r="K29" s="1"/>
      <c r="L29" s="21"/>
      <c r="M29" s="21"/>
      <c r="N29" s="21"/>
      <c r="O29" s="21"/>
      <c r="P29" s="1"/>
      <c r="Q29" s="1"/>
      <c r="R29" s="1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</row>
    <row r="30" spans="1:33" customFormat="1" ht="60" x14ac:dyDescent="0.25">
      <c r="A30" s="98"/>
      <c r="B30" s="119" t="s">
        <v>128</v>
      </c>
      <c r="C30" s="120">
        <f>SUM(C31:C32)</f>
        <v>0</v>
      </c>
      <c r="D30" s="121">
        <f>SUM(D31:D32)</f>
        <v>0</v>
      </c>
      <c r="E30" s="122"/>
      <c r="F30" s="1"/>
      <c r="G30" s="92"/>
      <c r="H30" s="92"/>
      <c r="I30" s="92"/>
      <c r="J30" s="92"/>
      <c r="K30" s="1"/>
      <c r="L30" s="21"/>
      <c r="M30" s="21"/>
      <c r="N30" s="21"/>
      <c r="O30" s="21"/>
      <c r="P30" s="1"/>
      <c r="Q30" s="1"/>
      <c r="R30" s="1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</row>
    <row r="31" spans="1:33" customFormat="1" ht="57" x14ac:dyDescent="0.25">
      <c r="A31" s="98"/>
      <c r="B31" s="126" t="s">
        <v>129</v>
      </c>
      <c r="C31" s="87" t="s">
        <v>387</v>
      </c>
      <c r="D31" s="85"/>
      <c r="E31" s="86"/>
      <c r="F31" s="1"/>
      <c r="G31" s="92"/>
      <c r="H31" s="92"/>
      <c r="I31" s="92"/>
      <c r="J31" s="92"/>
      <c r="K31" s="1"/>
      <c r="L31" s="21"/>
      <c r="M31" s="21"/>
      <c r="N31" s="21"/>
      <c r="O31" s="21"/>
      <c r="P31" s="1"/>
      <c r="Q31" s="1"/>
      <c r="R31" s="1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</row>
    <row r="32" spans="1:33" customFormat="1" ht="43.5" thickBot="1" x14ac:dyDescent="0.3">
      <c r="A32" s="98"/>
      <c r="B32" s="127" t="s">
        <v>130</v>
      </c>
      <c r="C32" s="88" t="s">
        <v>387</v>
      </c>
      <c r="D32" s="89"/>
      <c r="E32" s="7"/>
      <c r="F32" s="1"/>
      <c r="G32" s="92"/>
      <c r="H32" s="92"/>
      <c r="I32" s="92"/>
      <c r="J32" s="92"/>
      <c r="K32" s="1"/>
      <c r="L32" s="21"/>
      <c r="M32" s="21"/>
      <c r="N32" s="21"/>
      <c r="O32" s="21"/>
      <c r="P32" s="1"/>
      <c r="Q32" s="1"/>
      <c r="R32" s="1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</row>
    <row r="33" spans="1:33" customFormat="1" ht="15" x14ac:dyDescent="0.25">
      <c r="A33" s="98"/>
      <c r="B33" s="21"/>
      <c r="C33" s="21"/>
      <c r="D33" s="21"/>
      <c r="E33" s="21"/>
      <c r="F33" s="1"/>
      <c r="G33" s="92"/>
      <c r="H33" s="92"/>
      <c r="I33" s="92"/>
      <c r="J33" s="92"/>
      <c r="K33" s="1"/>
      <c r="L33" s="21"/>
      <c r="M33" s="21"/>
      <c r="N33" s="21"/>
      <c r="O33" s="21"/>
      <c r="P33" s="1"/>
      <c r="Q33" s="1"/>
      <c r="R33" s="1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</row>
    <row r="34" spans="1:33" customFormat="1" ht="15" x14ac:dyDescent="0.25">
      <c r="A34" s="1"/>
      <c r="B34" s="21"/>
      <c r="C34" s="21"/>
      <c r="D34" s="21"/>
      <c r="E34" s="21"/>
      <c r="F34" s="1"/>
      <c r="G34" s="92"/>
      <c r="H34" s="92"/>
      <c r="I34" s="92"/>
      <c r="J34" s="92"/>
      <c r="K34" s="1"/>
      <c r="L34" s="21"/>
      <c r="M34" s="21"/>
      <c r="N34" s="21"/>
      <c r="O34" s="21"/>
      <c r="P34" s="1"/>
      <c r="Q34" s="1"/>
      <c r="R34" s="1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</row>
    <row r="35" spans="1:33" customFormat="1" ht="15" x14ac:dyDescent="0.25">
      <c r="A35" s="1"/>
      <c r="B35" s="21"/>
      <c r="C35" s="21"/>
      <c r="D35" s="21"/>
      <c r="E35" s="21"/>
      <c r="F35" s="1"/>
      <c r="G35" s="92"/>
      <c r="H35" s="92"/>
      <c r="I35" s="92"/>
      <c r="J35" s="92"/>
      <c r="K35" s="1"/>
      <c r="L35" s="21"/>
      <c r="M35" s="21"/>
      <c r="N35" s="21"/>
      <c r="O35" s="21"/>
      <c r="P35" s="1"/>
      <c r="Q35" s="1"/>
      <c r="R35" s="1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</row>
    <row r="36" spans="1:33" customFormat="1" ht="15" x14ac:dyDescent="0.25">
      <c r="A36" s="1"/>
      <c r="B36" s="21"/>
      <c r="C36" s="21"/>
      <c r="D36" s="21"/>
      <c r="E36" s="21"/>
      <c r="F36" s="1"/>
      <c r="G36" s="92"/>
      <c r="H36" s="92"/>
      <c r="I36" s="92"/>
      <c r="J36" s="92"/>
      <c r="K36" s="1"/>
      <c r="L36" s="21"/>
      <c r="M36" s="21"/>
      <c r="N36" s="21"/>
      <c r="O36" s="21"/>
      <c r="P36" s="1"/>
      <c r="Q36" s="1"/>
      <c r="R36" s="1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</row>
    <row r="37" spans="1:33" customFormat="1" ht="15" x14ac:dyDescent="0.25">
      <c r="A37" s="1"/>
      <c r="B37" s="21"/>
      <c r="C37" s="21"/>
      <c r="D37" s="21"/>
      <c r="E37" s="21"/>
      <c r="F37" s="1"/>
      <c r="G37" s="1"/>
      <c r="H37" s="1"/>
      <c r="I37" s="1"/>
      <c r="J37" s="1"/>
      <c r="K37" s="1"/>
      <c r="L37" s="21"/>
      <c r="M37" s="21"/>
      <c r="N37" s="21"/>
      <c r="O37" s="21"/>
      <c r="P37" s="1"/>
      <c r="Q37" s="1"/>
      <c r="R37" s="1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</row>
    <row r="38" spans="1:33" customFormat="1" ht="15" x14ac:dyDescent="0.25">
      <c r="A38" s="1"/>
      <c r="B38" s="21"/>
      <c r="C38" s="21"/>
      <c r="D38" s="21"/>
      <c r="E38" s="21"/>
      <c r="F38" s="1"/>
      <c r="G38" s="1"/>
      <c r="H38" s="1"/>
      <c r="I38" s="1"/>
      <c r="J38" s="1"/>
      <c r="K38" s="1"/>
      <c r="L38" s="21"/>
      <c r="M38" s="21"/>
      <c r="N38" s="21"/>
      <c r="O38" s="21"/>
      <c r="P38" s="1"/>
      <c r="Q38" s="1"/>
      <c r="R38" s="1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</row>
    <row r="39" spans="1:33" customFormat="1" ht="15" x14ac:dyDescent="0.25">
      <c r="A39" s="1"/>
      <c r="B39" s="21"/>
      <c r="C39" s="21"/>
      <c r="D39" s="21"/>
      <c r="E39" s="21"/>
      <c r="F39" s="1"/>
      <c r="G39" s="128"/>
      <c r="H39" s="1"/>
      <c r="I39" s="128"/>
      <c r="J39" s="1"/>
      <c r="K39" s="1"/>
      <c r="L39" s="21"/>
      <c r="M39" s="21"/>
      <c r="N39" s="21"/>
      <c r="O39" s="21"/>
      <c r="P39" s="1"/>
      <c r="Q39" s="1"/>
      <c r="R39" s="1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</row>
    <row r="40" spans="1:33" customFormat="1" ht="15" x14ac:dyDescent="0.25">
      <c r="A40" s="1"/>
      <c r="B40" s="21"/>
      <c r="C40" s="21"/>
      <c r="D40" s="21"/>
      <c r="E40" s="21"/>
      <c r="F40" s="1"/>
      <c r="G40" s="1"/>
      <c r="H40" s="1"/>
      <c r="I40" s="1"/>
      <c r="J40" s="1"/>
      <c r="K40" s="1"/>
      <c r="L40" s="21"/>
      <c r="M40" s="21"/>
      <c r="N40" s="21"/>
      <c r="O40" s="21"/>
      <c r="P40" s="1"/>
      <c r="Q40" s="1"/>
      <c r="R40" s="1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</row>
    <row r="41" spans="1:33" customFormat="1" ht="15" x14ac:dyDescent="0.25">
      <c r="A41" s="1"/>
      <c r="B41" s="21"/>
      <c r="C41" s="21"/>
      <c r="D41" s="21"/>
      <c r="E41" s="21"/>
      <c r="F41" s="1"/>
      <c r="G41" s="1"/>
      <c r="H41" s="1"/>
      <c r="I41" s="1"/>
      <c r="J41" s="1"/>
      <c r="K41" s="1"/>
      <c r="L41" s="21"/>
      <c r="M41" s="21"/>
      <c r="N41" s="21"/>
      <c r="O41" s="21"/>
      <c r="P41" s="1"/>
      <c r="Q41" s="1"/>
      <c r="R41" s="1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</row>
    <row r="42" spans="1:33" customFormat="1" ht="15" x14ac:dyDescent="0.25">
      <c r="A42" s="1"/>
      <c r="B42" s="21"/>
      <c r="C42" s="21"/>
      <c r="D42" s="21"/>
      <c r="E42" s="21"/>
      <c r="F42" s="1"/>
      <c r="G42" s="128"/>
      <c r="H42" s="1"/>
      <c r="I42" s="128"/>
      <c r="J42" s="1"/>
      <c r="K42" s="1"/>
      <c r="L42" s="21"/>
      <c r="M42" s="21"/>
      <c r="N42" s="21"/>
      <c r="O42" s="21"/>
      <c r="P42" s="1"/>
      <c r="Q42" s="1"/>
      <c r="R42" s="1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</row>
    <row r="43" spans="1:33" customFormat="1" ht="15" x14ac:dyDescent="0.25">
      <c r="A43" s="1"/>
      <c r="B43" s="21"/>
      <c r="C43" s="21"/>
      <c r="D43" s="21"/>
      <c r="E43" s="21"/>
      <c r="F43" s="1"/>
      <c r="G43" s="1"/>
      <c r="H43" s="1"/>
      <c r="I43" s="1"/>
      <c r="J43" s="1"/>
      <c r="K43" s="1"/>
      <c r="L43" s="21"/>
      <c r="M43" s="21"/>
      <c r="N43" s="21"/>
      <c r="O43" s="21"/>
      <c r="P43" s="1"/>
      <c r="Q43" s="1"/>
      <c r="R43" s="1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</row>
    <row r="44" spans="1:33" customFormat="1" ht="15" x14ac:dyDescent="0.25">
      <c r="A44" s="1"/>
      <c r="B44" s="21"/>
      <c r="C44" s="21"/>
      <c r="D44" s="21"/>
      <c r="E44" s="21"/>
      <c r="F44" s="1"/>
      <c r="G44" s="1"/>
      <c r="H44" s="1"/>
      <c r="I44" s="1"/>
      <c r="J44" s="1"/>
      <c r="K44" s="1"/>
      <c r="L44" s="21"/>
      <c r="M44" s="21"/>
      <c r="N44" s="21"/>
      <c r="O44" s="21"/>
      <c r="P44" s="1"/>
      <c r="Q44" s="1"/>
      <c r="R44" s="1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</row>
    <row r="45" spans="1:33" customFormat="1" ht="15" x14ac:dyDescent="0.25">
      <c r="A45" s="1"/>
      <c r="B45" s="21"/>
      <c r="C45" s="21"/>
      <c r="D45" s="21"/>
      <c r="E45" s="21"/>
      <c r="F45" s="1"/>
      <c r="G45" s="128"/>
      <c r="H45" s="1"/>
      <c r="I45" s="128"/>
      <c r="J45" s="1"/>
      <c r="K45" s="1"/>
      <c r="L45" s="21"/>
      <c r="M45" s="21"/>
      <c r="N45" s="21"/>
      <c r="O45" s="21"/>
      <c r="P45" s="1"/>
      <c r="Q45" s="1"/>
      <c r="R45" s="1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</row>
    <row r="46" spans="1:33" customFormat="1" ht="15" x14ac:dyDescent="0.25">
      <c r="A46" s="128"/>
      <c r="B46" s="1"/>
      <c r="C46" s="128"/>
      <c r="D46" s="1"/>
      <c r="E46" s="128"/>
      <c r="F46" s="1"/>
      <c r="G46" s="1"/>
      <c r="H46" s="1"/>
      <c r="I46" s="1"/>
      <c r="J46" s="1"/>
      <c r="K46" s="1"/>
      <c r="L46" s="21"/>
      <c r="M46" s="21"/>
      <c r="N46" s="21"/>
      <c r="O46" s="21"/>
      <c r="P46" s="1"/>
      <c r="Q46" s="1"/>
      <c r="R46" s="1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</row>
    <row r="47" spans="1:33" customFormat="1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</row>
    <row r="48" spans="1:33" customFormat="1" ht="15" x14ac:dyDescent="0.25">
      <c r="A48" s="1"/>
      <c r="B48" s="1"/>
      <c r="C48" s="1"/>
      <c r="D48" s="1"/>
      <c r="E48" s="1"/>
      <c r="F48" s="1"/>
      <c r="G48" s="128"/>
      <c r="H48" s="1"/>
      <c r="I48" s="128"/>
      <c r="J48" s="1"/>
      <c r="K48" s="1"/>
      <c r="L48" s="1"/>
      <c r="M48" s="1"/>
      <c r="N48" s="1"/>
      <c r="O48" s="1"/>
      <c r="P48" s="1"/>
      <c r="Q48" s="1"/>
      <c r="R48" s="1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</row>
    <row r="49" spans="1:33" customFormat="1" ht="15" x14ac:dyDescent="0.25">
      <c r="A49" s="128"/>
      <c r="B49" s="1"/>
      <c r="C49" s="128"/>
      <c r="D49" s="1"/>
      <c r="E49" s="128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</row>
    <row r="50" spans="1:33" customFormat="1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</row>
    <row r="51" spans="1:33" customFormat="1" ht="15" x14ac:dyDescent="0.25">
      <c r="A51" s="1"/>
      <c r="B51" s="1"/>
      <c r="C51" s="1"/>
      <c r="D51" s="1"/>
      <c r="E51" s="1"/>
      <c r="F51" s="1"/>
      <c r="G51" s="128"/>
      <c r="H51" s="1"/>
      <c r="I51" s="128"/>
      <c r="J51" s="1"/>
      <c r="K51" s="1"/>
      <c r="L51" s="1"/>
      <c r="M51" s="1"/>
      <c r="N51" s="1"/>
      <c r="O51" s="1"/>
      <c r="P51" s="1"/>
      <c r="Q51" s="1"/>
      <c r="R51" s="1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</row>
    <row r="52" spans="1:33" customFormat="1" ht="15" x14ac:dyDescent="0.25">
      <c r="A52" s="128"/>
      <c r="B52" s="1"/>
      <c r="C52" s="128"/>
      <c r="D52" s="1"/>
      <c r="E52" s="128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</row>
    <row r="53" spans="1:33" customFormat="1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</row>
    <row r="54" spans="1:33" customFormat="1" ht="15" x14ac:dyDescent="0.25">
      <c r="A54" s="1"/>
      <c r="B54" s="1"/>
      <c r="C54" s="1"/>
      <c r="D54" s="1"/>
      <c r="E54" s="1"/>
      <c r="F54" s="1"/>
      <c r="G54" s="128"/>
      <c r="H54" s="1"/>
      <c r="I54" s="128"/>
      <c r="J54" s="1"/>
      <c r="K54" s="1"/>
      <c r="L54" s="1"/>
      <c r="M54" s="1"/>
      <c r="N54" s="1"/>
      <c r="O54" s="1"/>
      <c r="P54" s="1"/>
      <c r="Q54" s="1"/>
      <c r="R54" s="1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</row>
    <row r="55" spans="1:33" customFormat="1" ht="15" x14ac:dyDescent="0.25">
      <c r="A55" s="128"/>
      <c r="B55" s="1"/>
      <c r="C55" s="128"/>
      <c r="D55" s="1"/>
      <c r="E55" s="12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</row>
    <row r="56" spans="1:33" customFormat="1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</row>
    <row r="57" spans="1:33" customFormat="1" ht="15" x14ac:dyDescent="0.25">
      <c r="A57" s="1"/>
      <c r="B57" s="1"/>
      <c r="C57" s="1"/>
      <c r="D57" s="1"/>
      <c r="E57" s="1"/>
      <c r="F57" s="1"/>
      <c r="G57" s="128"/>
      <c r="H57" s="1"/>
      <c r="I57" s="128"/>
      <c r="J57" s="1"/>
      <c r="K57" s="1"/>
      <c r="L57" s="1"/>
      <c r="M57" s="1"/>
      <c r="N57" s="1"/>
      <c r="O57" s="1"/>
      <c r="P57" s="1"/>
      <c r="Q57" s="1"/>
      <c r="R57" s="1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</row>
    <row r="58" spans="1:33" customFormat="1" ht="15" x14ac:dyDescent="0.25">
      <c r="A58" s="128"/>
      <c r="B58" s="1"/>
      <c r="C58" s="128"/>
      <c r="D58" s="1"/>
      <c r="E58" s="128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</row>
    <row r="59" spans="1:33" customFormat="1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</row>
    <row r="60" spans="1:33" customFormat="1" ht="15" x14ac:dyDescent="0.25">
      <c r="A60" s="1"/>
      <c r="B60" s="1"/>
      <c r="C60" s="1"/>
      <c r="D60" s="1"/>
      <c r="E60" s="1"/>
      <c r="F60" s="1"/>
      <c r="G60" s="128"/>
      <c r="H60" s="1"/>
      <c r="I60" s="128"/>
      <c r="J60" s="1"/>
      <c r="K60" s="1"/>
      <c r="L60" s="1"/>
      <c r="M60" s="1"/>
      <c r="N60" s="1"/>
      <c r="O60" s="1"/>
      <c r="P60" s="1"/>
      <c r="Q60" s="1"/>
      <c r="R60" s="1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</row>
    <row r="61" spans="1:33" customFormat="1" ht="15" x14ac:dyDescent="0.25">
      <c r="A61" s="128"/>
      <c r="B61" s="1"/>
      <c r="C61" s="128"/>
      <c r="D61" s="1"/>
      <c r="E61" s="128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</row>
    <row r="62" spans="1:33" customFormat="1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</row>
    <row r="63" spans="1:33" customFormat="1" ht="15" x14ac:dyDescent="0.25">
      <c r="A63" s="1"/>
      <c r="B63" s="1"/>
      <c r="C63" s="1"/>
      <c r="D63" s="1"/>
      <c r="E63" s="1"/>
      <c r="F63" s="1"/>
      <c r="G63" s="128"/>
      <c r="H63" s="1"/>
      <c r="I63" s="128"/>
      <c r="J63" s="1"/>
      <c r="K63" s="1"/>
      <c r="L63" s="1"/>
      <c r="M63" s="1"/>
      <c r="N63" s="1"/>
      <c r="O63" s="1"/>
      <c r="P63" s="1"/>
      <c r="Q63" s="1"/>
      <c r="R63" s="1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</row>
    <row r="64" spans="1:33" customFormat="1" ht="15" x14ac:dyDescent="0.25">
      <c r="A64" s="128"/>
      <c r="B64" s="1"/>
      <c r="C64" s="128"/>
      <c r="D64" s="1"/>
      <c r="E64" s="128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</row>
    <row r="65" spans="1:33" customFormat="1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</row>
    <row r="66" spans="1:33" customFormat="1" ht="15" x14ac:dyDescent="0.25">
      <c r="A66" s="1"/>
      <c r="B66" s="1"/>
      <c r="C66" s="1"/>
      <c r="D66" s="1"/>
      <c r="E66" s="1"/>
      <c r="F66" s="1"/>
      <c r="G66" s="128"/>
      <c r="H66" s="1"/>
      <c r="I66" s="128"/>
      <c r="J66" s="1"/>
      <c r="K66" s="1"/>
      <c r="L66" s="1"/>
      <c r="M66" s="1"/>
      <c r="N66" s="1"/>
      <c r="O66" s="1"/>
      <c r="P66" s="1"/>
      <c r="Q66" s="1"/>
      <c r="R66" s="1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</row>
    <row r="67" spans="1:33" customFormat="1" ht="15" x14ac:dyDescent="0.25">
      <c r="A67" s="128"/>
      <c r="B67" s="1"/>
      <c r="C67" s="128"/>
      <c r="D67" s="1"/>
      <c r="E67" s="128"/>
      <c r="F67" s="1"/>
      <c r="G67" s="129"/>
      <c r="H67" s="93"/>
      <c r="I67" s="93"/>
      <c r="J67" s="1"/>
      <c r="K67" s="1"/>
      <c r="L67" s="1"/>
      <c r="M67" s="1"/>
      <c r="N67" s="1"/>
      <c r="O67" s="1"/>
      <c r="P67" s="1"/>
      <c r="Q67" s="1"/>
      <c r="R67" s="1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</row>
    <row r="68" spans="1:33" customFormat="1" ht="15" x14ac:dyDescent="0.25">
      <c r="A68" s="1"/>
      <c r="B68" s="1"/>
      <c r="C68" s="1"/>
      <c r="D68" s="1"/>
      <c r="E68" s="1"/>
      <c r="F68" s="1"/>
      <c r="G68" s="129"/>
      <c r="H68" s="93"/>
      <c r="I68" s="93"/>
      <c r="J68" s="1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</row>
    <row r="69" spans="1:33" customFormat="1" ht="15" x14ac:dyDescent="0.25">
      <c r="A69" s="1"/>
      <c r="B69" s="1"/>
      <c r="C69" s="1"/>
      <c r="D69" s="1"/>
      <c r="E69" s="1"/>
      <c r="F69" s="1"/>
      <c r="G69" s="129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</row>
    <row r="70" spans="1:33" customFormat="1" ht="15" x14ac:dyDescent="0.25">
      <c r="A70" s="93"/>
      <c r="B70" s="129"/>
      <c r="C70" s="129"/>
      <c r="D70" s="129"/>
      <c r="E70" s="129"/>
      <c r="F70" s="93"/>
      <c r="G70" s="129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</row>
    <row r="71" spans="1:33" customFormat="1" ht="15" x14ac:dyDescent="0.25">
      <c r="A71" s="93"/>
      <c r="B71" s="129"/>
      <c r="C71" s="129"/>
      <c r="D71" s="129"/>
      <c r="E71" s="129"/>
      <c r="F71" s="93"/>
      <c r="G71" s="129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</row>
    <row r="72" spans="1:33" customFormat="1" ht="15" x14ac:dyDescent="0.25">
      <c r="A72" s="93"/>
      <c r="B72" s="129"/>
      <c r="C72" s="129"/>
      <c r="D72" s="129"/>
      <c r="E72" s="129"/>
      <c r="F72" s="93"/>
      <c r="G72" s="129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</row>
    <row r="73" spans="1:33" customFormat="1" ht="15" x14ac:dyDescent="0.25">
      <c r="A73" s="93"/>
      <c r="B73" s="129"/>
      <c r="C73" s="129"/>
      <c r="D73" s="129"/>
      <c r="E73" s="129"/>
      <c r="F73" s="93"/>
      <c r="G73" s="129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</row>
    <row r="74" spans="1:33" customFormat="1" ht="15" x14ac:dyDescent="0.25">
      <c r="A74" s="93"/>
      <c r="B74" s="129"/>
      <c r="C74" s="129"/>
      <c r="D74" s="129"/>
      <c r="E74" s="129"/>
      <c r="F74" s="93"/>
      <c r="G74" s="129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</row>
    <row r="75" spans="1:33" customFormat="1" ht="15" x14ac:dyDescent="0.25">
      <c r="A75" s="93"/>
      <c r="B75" s="129"/>
      <c r="C75" s="129"/>
      <c r="D75" s="129"/>
      <c r="E75" s="129"/>
      <c r="F75" s="93"/>
      <c r="G75" s="129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</row>
    <row r="76" spans="1:33" customFormat="1" ht="15" x14ac:dyDescent="0.25">
      <c r="A76" s="93"/>
      <c r="B76" s="129"/>
      <c r="C76" s="129"/>
      <c r="D76" s="129"/>
      <c r="E76" s="129"/>
      <c r="F76" s="93"/>
      <c r="G76" s="129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</row>
    <row r="77" spans="1:33" customFormat="1" ht="15" x14ac:dyDescent="0.25">
      <c r="A77" s="93"/>
      <c r="B77" s="129"/>
      <c r="C77" s="129"/>
      <c r="D77" s="129"/>
      <c r="E77" s="129"/>
      <c r="F77" s="93"/>
      <c r="G77" s="129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</row>
    <row r="78" spans="1:33" customFormat="1" ht="15" x14ac:dyDescent="0.25">
      <c r="A78" s="93"/>
      <c r="B78" s="129"/>
      <c r="C78" s="129"/>
      <c r="D78" s="129"/>
      <c r="E78" s="129"/>
      <c r="F78" s="93"/>
      <c r="G78" s="129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</row>
    <row r="79" spans="1:33" customFormat="1" ht="15" x14ac:dyDescent="0.25">
      <c r="A79" s="93"/>
      <c r="B79" s="129"/>
      <c r="C79" s="129"/>
      <c r="D79" s="129"/>
      <c r="E79" s="129"/>
      <c r="F79" s="93"/>
      <c r="G79" s="129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</row>
    <row r="80" spans="1:33" customFormat="1" ht="15" x14ac:dyDescent="0.25">
      <c r="A80" s="93"/>
      <c r="B80" s="129"/>
      <c r="C80" s="129"/>
      <c r="D80" s="129"/>
      <c r="E80" s="129"/>
      <c r="F80" s="93"/>
      <c r="G80" s="129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</row>
    <row r="81" spans="1:33" customFormat="1" ht="15" x14ac:dyDescent="0.25">
      <c r="A81" s="93"/>
      <c r="B81" s="129"/>
      <c r="C81" s="129"/>
      <c r="D81" s="129"/>
      <c r="E81" s="129"/>
      <c r="F81" s="93"/>
      <c r="G81" s="129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</row>
    <row r="82" spans="1:33" customFormat="1" ht="15" x14ac:dyDescent="0.25">
      <c r="A82" s="93"/>
      <c r="B82" s="129"/>
      <c r="C82" s="129"/>
      <c r="D82" s="129"/>
      <c r="E82" s="129"/>
      <c r="F82" s="93"/>
      <c r="G82" s="129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</row>
    <row r="83" spans="1:33" customFormat="1" ht="15" x14ac:dyDescent="0.25">
      <c r="A83" s="93"/>
      <c r="B83" s="129"/>
      <c r="C83" s="129"/>
      <c r="D83" s="129"/>
      <c r="E83" s="129"/>
      <c r="F83" s="93"/>
      <c r="G83" s="129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</row>
    <row r="84" spans="1:33" customFormat="1" ht="15" x14ac:dyDescent="0.25">
      <c r="A84" s="93"/>
      <c r="B84" s="129"/>
      <c r="C84" s="129"/>
      <c r="D84" s="129"/>
      <c r="E84" s="129"/>
      <c r="F84" s="93"/>
      <c r="G84" s="129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</row>
    <row r="85" spans="1:33" customFormat="1" ht="15" x14ac:dyDescent="0.25">
      <c r="A85" s="93"/>
      <c r="B85" s="129"/>
      <c r="C85" s="129"/>
      <c r="D85" s="129"/>
      <c r="E85" s="129"/>
      <c r="F85" s="93"/>
      <c r="G85" s="129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</row>
    <row r="86" spans="1:33" customFormat="1" ht="15" x14ac:dyDescent="0.25">
      <c r="A86" s="93"/>
      <c r="B86" s="129"/>
      <c r="C86" s="129"/>
      <c r="D86" s="129"/>
      <c r="E86" s="129"/>
      <c r="F86" s="93"/>
      <c r="G86" s="129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</row>
    <row r="87" spans="1:33" customFormat="1" ht="15" x14ac:dyDescent="0.25">
      <c r="A87" s="93"/>
      <c r="B87" s="129"/>
      <c r="C87" s="129"/>
      <c r="D87" s="129"/>
      <c r="E87" s="129"/>
      <c r="F87" s="93"/>
      <c r="G87" s="129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</row>
    <row r="88" spans="1:33" customFormat="1" ht="15" x14ac:dyDescent="0.25">
      <c r="A88" s="93"/>
      <c r="B88" s="129"/>
      <c r="C88" s="129"/>
      <c r="D88" s="129"/>
      <c r="E88" s="129"/>
      <c r="F88" s="93"/>
      <c r="G88" s="129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</row>
    <row r="89" spans="1:33" customFormat="1" ht="15" x14ac:dyDescent="0.25">
      <c r="A89" s="93"/>
      <c r="B89" s="129"/>
      <c r="C89" s="129"/>
      <c r="D89" s="129"/>
      <c r="E89" s="129"/>
      <c r="F89" s="93"/>
      <c r="G89" s="129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</row>
    <row r="90" spans="1:33" customFormat="1" ht="15" x14ac:dyDescent="0.25">
      <c r="A90" s="93"/>
      <c r="B90" s="129"/>
      <c r="C90" s="129"/>
      <c r="D90" s="129"/>
      <c r="E90" s="129"/>
      <c r="F90" s="93"/>
      <c r="G90" s="129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</row>
    <row r="91" spans="1:33" customFormat="1" ht="15" x14ac:dyDescent="0.25">
      <c r="A91" s="93"/>
      <c r="B91" s="129"/>
      <c r="C91" s="129"/>
      <c r="D91" s="129"/>
      <c r="E91" s="129"/>
      <c r="F91" s="93"/>
      <c r="G91" s="129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21"/>
      <c r="AB91" s="21"/>
      <c r="AC91" s="21"/>
      <c r="AD91" s="21"/>
      <c r="AE91" s="21"/>
      <c r="AF91" s="21"/>
      <c r="AG91" s="21"/>
    </row>
    <row r="92" spans="1:33" customFormat="1" ht="15" x14ac:dyDescent="0.25">
      <c r="A92" s="93"/>
      <c r="B92" s="129"/>
      <c r="C92" s="129"/>
      <c r="D92" s="129"/>
      <c r="E92" s="129"/>
      <c r="F92" s="93"/>
      <c r="G92" s="129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21"/>
      <c r="AB92" s="21"/>
      <c r="AC92" s="21"/>
      <c r="AD92" s="21"/>
      <c r="AE92" s="21"/>
      <c r="AF92" s="21"/>
      <c r="AG92" s="21"/>
    </row>
    <row r="93" spans="1:33" customFormat="1" ht="15" x14ac:dyDescent="0.25">
      <c r="A93" s="93"/>
      <c r="B93" s="129"/>
      <c r="C93" s="129"/>
      <c r="D93" s="129"/>
      <c r="E93" s="129"/>
      <c r="F93" s="93"/>
      <c r="G93" s="129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21"/>
      <c r="AB93" s="21"/>
      <c r="AC93" s="21"/>
      <c r="AD93" s="21"/>
      <c r="AE93" s="21"/>
      <c r="AF93" s="21"/>
      <c r="AG93" s="21"/>
    </row>
    <row r="94" spans="1:33" customFormat="1" ht="15" x14ac:dyDescent="0.25">
      <c r="A94" s="93"/>
      <c r="B94" s="129"/>
      <c r="C94" s="129"/>
      <c r="D94" s="129"/>
      <c r="E94" s="129"/>
      <c r="F94" s="93"/>
      <c r="G94" s="129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21"/>
      <c r="AB94" s="21"/>
      <c r="AC94" s="21"/>
      <c r="AD94" s="21"/>
      <c r="AE94" s="21"/>
      <c r="AF94" s="21"/>
      <c r="AG94" s="21"/>
    </row>
    <row r="95" spans="1:33" customFormat="1" ht="15" x14ac:dyDescent="0.25">
      <c r="A95" s="93"/>
      <c r="B95" s="129"/>
      <c r="C95" s="129"/>
      <c r="D95" s="129"/>
      <c r="E95" s="129"/>
      <c r="F95" s="93"/>
      <c r="G95" s="129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21"/>
      <c r="AB95" s="21"/>
      <c r="AC95" s="21"/>
      <c r="AD95" s="21"/>
      <c r="AE95" s="21"/>
      <c r="AF95" s="21"/>
      <c r="AG95" s="21"/>
    </row>
    <row r="96" spans="1:33" customFormat="1" ht="15" x14ac:dyDescent="0.25">
      <c r="A96" s="93"/>
      <c r="B96" s="129"/>
      <c r="C96" s="129"/>
      <c r="D96" s="129"/>
      <c r="E96" s="129"/>
      <c r="F96" s="93"/>
      <c r="G96" s="129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21"/>
      <c r="AB96" s="21"/>
      <c r="AC96" s="21"/>
      <c r="AD96" s="21"/>
      <c r="AE96" s="21"/>
      <c r="AF96" s="21"/>
      <c r="AG96" s="21"/>
    </row>
    <row r="97" spans="1:26" customFormat="1" ht="15" x14ac:dyDescent="0.25">
      <c r="A97" s="93"/>
      <c r="B97" s="129"/>
      <c r="C97" s="129"/>
      <c r="D97" s="129"/>
      <c r="E97" s="129"/>
      <c r="F97" s="93"/>
      <c r="G97" s="129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</row>
    <row r="98" spans="1:26" customFormat="1" ht="15" x14ac:dyDescent="0.25">
      <c r="A98" s="93"/>
      <c r="B98" s="129"/>
      <c r="C98" s="129"/>
      <c r="D98" s="129"/>
      <c r="E98" s="129"/>
      <c r="F98" s="93"/>
      <c r="G98" s="129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</row>
    <row r="99" spans="1:26" customFormat="1" ht="15" x14ac:dyDescent="0.25">
      <c r="A99" s="93"/>
      <c r="B99" s="129"/>
      <c r="C99" s="129"/>
      <c r="D99" s="129"/>
      <c r="E99" s="129"/>
      <c r="F99" s="93"/>
      <c r="G99" s="129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</row>
    <row r="100" spans="1:26" customFormat="1" ht="15" x14ac:dyDescent="0.25">
      <c r="A100" s="93"/>
      <c r="B100" s="129"/>
      <c r="C100" s="129"/>
      <c r="D100" s="129"/>
      <c r="E100" s="129"/>
      <c r="F100" s="93"/>
      <c r="G100" s="129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</row>
    <row r="101" spans="1:26" customFormat="1" ht="15" x14ac:dyDescent="0.25">
      <c r="A101" s="93"/>
      <c r="B101" s="129"/>
      <c r="C101" s="129"/>
      <c r="D101" s="129"/>
      <c r="E101" s="129"/>
      <c r="F101" s="93"/>
      <c r="G101" s="129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</row>
    <row r="102" spans="1:26" customFormat="1" ht="15" x14ac:dyDescent="0.25">
      <c r="A102" s="93"/>
      <c r="B102" s="129"/>
      <c r="C102" s="129"/>
      <c r="D102" s="129"/>
      <c r="E102" s="129"/>
      <c r="F102" s="93"/>
      <c r="G102" s="129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</row>
    <row r="103" spans="1:26" customFormat="1" ht="15" x14ac:dyDescent="0.25">
      <c r="A103" s="93"/>
      <c r="B103" s="129"/>
      <c r="C103" s="129"/>
      <c r="D103" s="129"/>
      <c r="E103" s="129"/>
      <c r="F103" s="93"/>
      <c r="G103" s="129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</row>
    <row r="104" spans="1:26" customFormat="1" ht="15" x14ac:dyDescent="0.25">
      <c r="A104" s="93"/>
      <c r="B104" s="129"/>
      <c r="C104" s="129"/>
      <c r="D104" s="129"/>
      <c r="E104" s="129"/>
      <c r="F104" s="93"/>
      <c r="G104" s="129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</row>
    <row r="105" spans="1:26" customFormat="1" ht="15" x14ac:dyDescent="0.25">
      <c r="A105" s="93"/>
      <c r="B105" s="129"/>
      <c r="C105" s="129"/>
      <c r="D105" s="129"/>
      <c r="E105" s="129"/>
      <c r="F105" s="93"/>
      <c r="G105" s="129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</row>
    <row r="106" spans="1:26" customFormat="1" ht="15" x14ac:dyDescent="0.25">
      <c r="A106" s="93"/>
      <c r="B106" s="129"/>
      <c r="C106" s="129"/>
      <c r="D106" s="129"/>
      <c r="E106" s="129"/>
      <c r="F106" s="93"/>
      <c r="G106" s="129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</row>
    <row r="107" spans="1:26" customFormat="1" ht="15" x14ac:dyDescent="0.25">
      <c r="A107" s="93"/>
      <c r="B107" s="129"/>
      <c r="C107" s="129"/>
      <c r="D107" s="129"/>
      <c r="E107" s="129"/>
      <c r="F107" s="93"/>
      <c r="G107" s="129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</row>
    <row r="108" spans="1:26" customFormat="1" ht="15" x14ac:dyDescent="0.25">
      <c r="A108" s="93"/>
      <c r="B108" s="129"/>
      <c r="C108" s="129"/>
      <c r="D108" s="129"/>
      <c r="E108" s="129"/>
      <c r="F108" s="93"/>
      <c r="G108" s="129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</row>
    <row r="109" spans="1:26" customFormat="1" ht="15" x14ac:dyDescent="0.25">
      <c r="A109" s="93"/>
      <c r="B109" s="129"/>
      <c r="C109" s="129"/>
      <c r="D109" s="129"/>
      <c r="E109" s="129"/>
      <c r="F109" s="93"/>
      <c r="G109" s="129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</row>
    <row r="110" spans="1:26" customFormat="1" ht="15" x14ac:dyDescent="0.25">
      <c r="A110" s="93"/>
      <c r="B110" s="129"/>
      <c r="C110" s="129"/>
      <c r="D110" s="129"/>
      <c r="E110" s="129"/>
      <c r="F110" s="93"/>
      <c r="G110" s="22"/>
      <c r="H110" s="21"/>
      <c r="I110" s="21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</row>
    <row r="111" spans="1:26" customFormat="1" ht="15" x14ac:dyDescent="0.25">
      <c r="A111" s="93"/>
      <c r="B111" s="129"/>
      <c r="C111" s="129"/>
      <c r="D111" s="129"/>
      <c r="E111" s="129"/>
      <c r="F111" s="93"/>
      <c r="G111" s="22"/>
      <c r="H111" s="21"/>
      <c r="I111" s="21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</row>
    <row r="112" spans="1:26" customFormat="1" ht="15" x14ac:dyDescent="0.25">
      <c r="A112" s="93"/>
      <c r="B112" s="129"/>
      <c r="C112" s="129"/>
      <c r="D112" s="129"/>
      <c r="E112" s="129"/>
      <c r="F112" s="93"/>
      <c r="G112" s="22"/>
      <c r="H112" s="21"/>
      <c r="I112" s="21"/>
      <c r="J112" s="21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</row>
    <row r="113" spans="1:26" customFormat="1" ht="15" x14ac:dyDescent="0.25">
      <c r="A113" s="93"/>
      <c r="B113" s="129"/>
      <c r="C113" s="129"/>
      <c r="D113" s="129"/>
      <c r="E113" s="129"/>
      <c r="F113" s="93"/>
      <c r="G113" s="22"/>
      <c r="H113" s="21"/>
      <c r="I113" s="21"/>
      <c r="J113" s="21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</row>
    <row r="114" spans="1:26" customFormat="1" ht="15" x14ac:dyDescent="0.25">
      <c r="A114" s="93"/>
      <c r="B114" s="129"/>
      <c r="C114" s="129"/>
      <c r="D114" s="129"/>
      <c r="E114" s="129"/>
      <c r="F114" s="93"/>
      <c r="G114" s="22"/>
      <c r="H114" s="21"/>
      <c r="I114" s="21"/>
      <c r="J114" s="21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</row>
    <row r="115" spans="1:26" customFormat="1" ht="15" x14ac:dyDescent="0.25">
      <c r="A115" s="93"/>
      <c r="B115" s="129"/>
      <c r="C115" s="129"/>
      <c r="D115" s="129"/>
      <c r="E115" s="129"/>
      <c r="F115" s="93"/>
      <c r="G115" s="22"/>
      <c r="H115" s="21"/>
      <c r="I115" s="21"/>
      <c r="J115" s="21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</row>
    <row r="116" spans="1:26" customFormat="1" ht="15" x14ac:dyDescent="0.25">
      <c r="A116" s="93"/>
      <c r="B116" s="129"/>
      <c r="C116" s="129"/>
      <c r="D116" s="129"/>
      <c r="E116" s="129"/>
      <c r="F116" s="93"/>
      <c r="G116" s="22"/>
      <c r="H116" s="21"/>
      <c r="I116" s="21"/>
      <c r="J116" s="21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</row>
    <row r="117" spans="1:26" customFormat="1" ht="15" x14ac:dyDescent="0.25">
      <c r="A117" s="93"/>
      <c r="B117" s="22"/>
      <c r="C117" s="22"/>
      <c r="D117" s="22"/>
      <c r="E117" s="22"/>
      <c r="F117" s="93"/>
      <c r="G117" s="22"/>
      <c r="H117" s="21"/>
      <c r="I117" s="21"/>
      <c r="J117" s="21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</row>
    <row r="118" spans="1:26" customFormat="1" ht="15" x14ac:dyDescent="0.25">
      <c r="A118" s="93"/>
      <c r="B118" s="22"/>
      <c r="C118" s="22"/>
      <c r="D118" s="22"/>
      <c r="E118" s="22"/>
      <c r="F118" s="93"/>
      <c r="G118" s="22"/>
      <c r="H118" s="21"/>
      <c r="I118" s="21"/>
      <c r="J118" s="21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</row>
    <row r="119" spans="1:26" customFormat="1" ht="15" x14ac:dyDescent="0.25">
      <c r="A119" s="93"/>
      <c r="B119" s="22"/>
      <c r="C119" s="22"/>
      <c r="D119" s="22"/>
      <c r="E119" s="22"/>
      <c r="F119" s="93"/>
      <c r="G119" s="22"/>
      <c r="H119" s="21"/>
      <c r="I119" s="21"/>
      <c r="J119" s="21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</row>
  </sheetData>
  <mergeCells count="4">
    <mergeCell ref="B3:D3"/>
    <mergeCell ref="C4:D4"/>
    <mergeCell ref="C5:D5"/>
    <mergeCell ref="B8:E8"/>
  </mergeCells>
  <conditionalFormatting sqref="C11 C16 C21:D21">
    <cfRule type="cellIs" dxfId="1" priority="1" stopIfTrue="1" operator="notEqual">
      <formula>0</formula>
    </cfRule>
  </conditionalFormatting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96"/>
  <sheetViews>
    <sheetView zoomScale="55" zoomScaleNormal="55" workbookViewId="0">
      <selection activeCell="P11" sqref="P11"/>
    </sheetView>
  </sheetViews>
  <sheetFormatPr defaultColWidth="9.5703125" defaultRowHeight="14.25" x14ac:dyDescent="0.2"/>
  <cols>
    <col min="1" max="1" width="9.140625" style="22" customWidth="1"/>
    <col min="2" max="18" width="21.7109375" style="22" customWidth="1"/>
    <col min="19" max="19" width="9.5703125" style="22" customWidth="1"/>
    <col min="20" max="16384" width="9.5703125" style="22"/>
  </cols>
  <sheetData>
    <row r="1" spans="1:52" s="21" customFormat="1" ht="15" customHeight="1" x14ac:dyDescent="0.2">
      <c r="B1" s="24" t="s">
        <v>49</v>
      </c>
    </row>
    <row r="2" spans="1:52" customFormat="1" ht="15" customHeight="1" thickBo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</row>
    <row r="3" spans="1:52" customFormat="1" ht="20.100000000000001" customHeight="1" thickBot="1" x14ac:dyDescent="0.3">
      <c r="A3" s="21"/>
      <c r="B3" s="488" t="s">
        <v>486</v>
      </c>
      <c r="C3" s="488"/>
      <c r="D3" s="488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</row>
    <row r="4" spans="1:52" customFormat="1" ht="13.5" customHeight="1" x14ac:dyDescent="0.25">
      <c r="A4" s="21"/>
      <c r="B4" s="465" t="s">
        <v>1</v>
      </c>
      <c r="C4" s="509" t="s">
        <v>52</v>
      </c>
      <c r="D4" s="509"/>
      <c r="E4" s="21"/>
      <c r="F4" s="21"/>
      <c r="G4" s="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</row>
    <row r="5" spans="1:52" customFormat="1" ht="14.25" customHeight="1" thickBot="1" x14ac:dyDescent="0.3">
      <c r="A5" s="21"/>
      <c r="B5" s="466" t="s">
        <v>3</v>
      </c>
      <c r="C5" s="490" t="s">
        <v>373</v>
      </c>
      <c r="D5" s="490"/>
      <c r="E5" s="21"/>
      <c r="F5" s="21"/>
      <c r="G5" s="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</row>
    <row r="6" spans="1:52" customFormat="1" ht="14.25" customHeight="1" x14ac:dyDescent="0.25">
      <c r="A6" s="21"/>
      <c r="B6" s="23"/>
      <c r="C6" s="92"/>
      <c r="D6" s="92"/>
      <c r="E6" s="21"/>
      <c r="F6" s="21"/>
      <c r="G6" s="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</row>
    <row r="7" spans="1:52" customFormat="1" ht="14.25" customHeight="1" x14ac:dyDescent="0.25">
      <c r="A7" s="21"/>
      <c r="B7" s="58" t="s">
        <v>55</v>
      </c>
      <c r="C7" s="92"/>
      <c r="D7" s="92"/>
      <c r="E7" s="21"/>
      <c r="F7" s="21"/>
      <c r="G7" s="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</row>
    <row r="8" spans="1:52" customFormat="1" ht="14.25" customHeight="1" thickBot="1" x14ac:dyDescent="0.3">
      <c r="A8" s="21"/>
      <c r="B8" s="21"/>
      <c r="C8" s="1"/>
      <c r="D8" s="1"/>
      <c r="E8" s="1"/>
      <c r="F8" s="1"/>
      <c r="G8" s="1"/>
      <c r="H8" s="21"/>
      <c r="I8" s="21"/>
      <c r="J8" s="21"/>
      <c r="K8" s="467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</row>
    <row r="9" spans="1:52" customFormat="1" ht="18" customHeight="1" thickBot="1" x14ac:dyDescent="0.3">
      <c r="A9" s="21"/>
      <c r="B9" s="491" t="s">
        <v>487</v>
      </c>
      <c r="C9" s="491"/>
      <c r="D9" s="491"/>
      <c r="E9" s="491"/>
      <c r="F9" s="491"/>
      <c r="G9" s="491"/>
      <c r="H9" s="491"/>
      <c r="I9" s="491" t="s">
        <v>488</v>
      </c>
      <c r="J9" s="491"/>
      <c r="K9" s="491"/>
      <c r="L9" s="491"/>
      <c r="M9" s="491"/>
      <c r="N9" s="491"/>
      <c r="O9" s="491"/>
      <c r="P9" s="491"/>
      <c r="Q9" s="491"/>
      <c r="R9" s="49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</row>
    <row r="10" spans="1:52" customFormat="1" ht="75.75" thickBot="1" x14ac:dyDescent="0.3">
      <c r="A10" s="21"/>
      <c r="B10" s="130" t="s">
        <v>489</v>
      </c>
      <c r="C10" s="131" t="s">
        <v>490</v>
      </c>
      <c r="D10" s="131" t="s">
        <v>491</v>
      </c>
      <c r="E10" s="131" t="s">
        <v>492</v>
      </c>
      <c r="F10" s="131" t="s">
        <v>493</v>
      </c>
      <c r="G10" s="131" t="s">
        <v>494</v>
      </c>
      <c r="H10" s="468" t="s">
        <v>495</v>
      </c>
      <c r="I10" s="469" t="s">
        <v>496</v>
      </c>
      <c r="J10" s="470" t="s">
        <v>497</v>
      </c>
      <c r="K10" s="470" t="s">
        <v>112</v>
      </c>
      <c r="L10" s="470" t="s">
        <v>498</v>
      </c>
      <c r="M10" s="470" t="s">
        <v>499</v>
      </c>
      <c r="N10" s="470" t="s">
        <v>105</v>
      </c>
      <c r="O10" s="470" t="s">
        <v>131</v>
      </c>
      <c r="P10" s="470" t="s">
        <v>500</v>
      </c>
      <c r="Q10" s="470" t="s">
        <v>501</v>
      </c>
      <c r="R10" s="468" t="s">
        <v>502</v>
      </c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</row>
    <row r="11" spans="1:52" customFormat="1" ht="43.5" x14ac:dyDescent="0.25">
      <c r="A11" s="21"/>
      <c r="B11" s="471" t="s">
        <v>503</v>
      </c>
      <c r="C11" s="472" t="s">
        <v>405</v>
      </c>
      <c r="D11" s="472" t="s">
        <v>405</v>
      </c>
      <c r="E11" s="472" t="s">
        <v>405</v>
      </c>
      <c r="F11" s="472" t="s">
        <v>405</v>
      </c>
      <c r="G11" s="472" t="s">
        <v>405</v>
      </c>
      <c r="H11" s="473" t="s">
        <v>504</v>
      </c>
      <c r="I11" s="474">
        <v>93722694</v>
      </c>
      <c r="J11" s="475" t="s">
        <v>405</v>
      </c>
      <c r="K11" s="472">
        <v>55.24</v>
      </c>
      <c r="L11" s="472" t="s">
        <v>405</v>
      </c>
      <c r="M11" s="472" t="s">
        <v>405</v>
      </c>
      <c r="N11" s="472" t="s">
        <v>14</v>
      </c>
      <c r="O11" s="472" t="s">
        <v>505</v>
      </c>
      <c r="P11" s="472" t="s">
        <v>506</v>
      </c>
      <c r="Q11" s="472" t="s">
        <v>506</v>
      </c>
      <c r="R11" s="473" t="s">
        <v>507</v>
      </c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</row>
    <row r="12" spans="1:52" customFormat="1" ht="43.5" x14ac:dyDescent="0.25">
      <c r="A12" s="21"/>
      <c r="B12" s="471" t="s">
        <v>503</v>
      </c>
      <c r="C12" s="472" t="s">
        <v>405</v>
      </c>
      <c r="D12" s="472" t="s">
        <v>405</v>
      </c>
      <c r="E12" s="472" t="s">
        <v>405</v>
      </c>
      <c r="F12" s="472" t="s">
        <v>405</v>
      </c>
      <c r="G12" s="472" t="s">
        <v>405</v>
      </c>
      <c r="H12" s="473" t="s">
        <v>504</v>
      </c>
      <c r="I12" s="474">
        <v>93722694</v>
      </c>
      <c r="J12" s="475" t="s">
        <v>405</v>
      </c>
      <c r="K12" s="472">
        <v>164.72</v>
      </c>
      <c r="L12" s="472" t="s">
        <v>405</v>
      </c>
      <c r="M12" s="472" t="s">
        <v>405</v>
      </c>
      <c r="N12" s="472" t="s">
        <v>14</v>
      </c>
      <c r="O12" s="472" t="s">
        <v>505</v>
      </c>
      <c r="P12" s="472" t="s">
        <v>506</v>
      </c>
      <c r="Q12" s="472" t="s">
        <v>506</v>
      </c>
      <c r="R12" s="473" t="s">
        <v>507</v>
      </c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</row>
    <row r="13" spans="1:52" customFormat="1" ht="43.5" x14ac:dyDescent="0.25">
      <c r="A13" s="21"/>
      <c r="B13" s="471" t="s">
        <v>503</v>
      </c>
      <c r="C13" s="472" t="s">
        <v>405</v>
      </c>
      <c r="D13" s="472" t="s">
        <v>405</v>
      </c>
      <c r="E13" s="472" t="s">
        <v>405</v>
      </c>
      <c r="F13" s="472" t="s">
        <v>405</v>
      </c>
      <c r="G13" s="472" t="s">
        <v>405</v>
      </c>
      <c r="H13" s="473" t="s">
        <v>504</v>
      </c>
      <c r="I13" s="474">
        <v>93722694</v>
      </c>
      <c r="J13" s="475" t="s">
        <v>405</v>
      </c>
      <c r="K13" s="472">
        <v>98.26</v>
      </c>
      <c r="L13" s="472" t="s">
        <v>405</v>
      </c>
      <c r="M13" s="472" t="s">
        <v>405</v>
      </c>
      <c r="N13" s="472" t="s">
        <v>14</v>
      </c>
      <c r="O13" s="472" t="s">
        <v>505</v>
      </c>
      <c r="P13" s="472" t="s">
        <v>506</v>
      </c>
      <c r="Q13" s="472" t="s">
        <v>506</v>
      </c>
      <c r="R13" s="473" t="s">
        <v>507</v>
      </c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</row>
    <row r="14" spans="1:52" customFormat="1" ht="43.5" x14ac:dyDescent="0.25">
      <c r="A14" s="21"/>
      <c r="B14" s="471" t="s">
        <v>503</v>
      </c>
      <c r="C14" s="472" t="s">
        <v>405</v>
      </c>
      <c r="D14" s="472" t="s">
        <v>405</v>
      </c>
      <c r="E14" s="472" t="s">
        <v>405</v>
      </c>
      <c r="F14" s="472" t="s">
        <v>405</v>
      </c>
      <c r="G14" s="472" t="s">
        <v>405</v>
      </c>
      <c r="H14" s="473" t="s">
        <v>504</v>
      </c>
      <c r="I14" s="474">
        <v>93722694</v>
      </c>
      <c r="J14" s="475" t="s">
        <v>405</v>
      </c>
      <c r="K14" s="472">
        <v>83.26</v>
      </c>
      <c r="L14" s="472" t="s">
        <v>405</v>
      </c>
      <c r="M14" s="472" t="s">
        <v>405</v>
      </c>
      <c r="N14" s="472" t="s">
        <v>14</v>
      </c>
      <c r="O14" s="472" t="s">
        <v>505</v>
      </c>
      <c r="P14" s="472" t="s">
        <v>506</v>
      </c>
      <c r="Q14" s="472" t="s">
        <v>506</v>
      </c>
      <c r="R14" s="473" t="s">
        <v>507</v>
      </c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</row>
    <row r="15" spans="1:52" customFormat="1" ht="43.5" x14ac:dyDescent="0.25">
      <c r="A15" s="21"/>
      <c r="B15" s="471" t="s">
        <v>503</v>
      </c>
      <c r="C15" s="472" t="s">
        <v>405</v>
      </c>
      <c r="D15" s="472" t="s">
        <v>405</v>
      </c>
      <c r="E15" s="472" t="s">
        <v>405</v>
      </c>
      <c r="F15" s="472" t="s">
        <v>405</v>
      </c>
      <c r="G15" s="472" t="s">
        <v>405</v>
      </c>
      <c r="H15" s="473" t="s">
        <v>504</v>
      </c>
      <c r="I15" s="474">
        <v>93722694</v>
      </c>
      <c r="J15" s="475" t="s">
        <v>405</v>
      </c>
      <c r="K15" s="472">
        <v>106.54</v>
      </c>
      <c r="L15" s="472" t="s">
        <v>405</v>
      </c>
      <c r="M15" s="472" t="s">
        <v>405</v>
      </c>
      <c r="N15" s="472" t="s">
        <v>14</v>
      </c>
      <c r="O15" s="472" t="s">
        <v>505</v>
      </c>
      <c r="P15" s="472" t="s">
        <v>506</v>
      </c>
      <c r="Q15" s="472" t="s">
        <v>506</v>
      </c>
      <c r="R15" s="473" t="s">
        <v>507</v>
      </c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</row>
    <row r="16" spans="1:52" customFormat="1" ht="43.5" x14ac:dyDescent="0.25">
      <c r="A16" s="21"/>
      <c r="B16" s="471" t="s">
        <v>503</v>
      </c>
      <c r="C16" s="472" t="s">
        <v>405</v>
      </c>
      <c r="D16" s="472" t="s">
        <v>405</v>
      </c>
      <c r="E16" s="472" t="s">
        <v>405</v>
      </c>
      <c r="F16" s="472" t="s">
        <v>405</v>
      </c>
      <c r="G16" s="472" t="s">
        <v>405</v>
      </c>
      <c r="H16" s="473" t="s">
        <v>504</v>
      </c>
      <c r="I16" s="474">
        <v>93722694</v>
      </c>
      <c r="J16" s="475" t="s">
        <v>405</v>
      </c>
      <c r="K16" s="472">
        <v>69.12</v>
      </c>
      <c r="L16" s="472" t="s">
        <v>405</v>
      </c>
      <c r="M16" s="472" t="s">
        <v>405</v>
      </c>
      <c r="N16" s="472" t="s">
        <v>14</v>
      </c>
      <c r="O16" s="472" t="s">
        <v>505</v>
      </c>
      <c r="P16" s="472" t="s">
        <v>506</v>
      </c>
      <c r="Q16" s="472" t="s">
        <v>506</v>
      </c>
      <c r="R16" s="473" t="s">
        <v>507</v>
      </c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</row>
    <row r="17" spans="1:52" customFormat="1" ht="43.5" x14ac:dyDescent="0.25">
      <c r="A17" s="21"/>
      <c r="B17" s="471" t="s">
        <v>503</v>
      </c>
      <c r="C17" s="472" t="s">
        <v>405</v>
      </c>
      <c r="D17" s="472" t="s">
        <v>405</v>
      </c>
      <c r="E17" s="472" t="s">
        <v>405</v>
      </c>
      <c r="F17" s="472" t="s">
        <v>405</v>
      </c>
      <c r="G17" s="472" t="s">
        <v>405</v>
      </c>
      <c r="H17" s="473" t="s">
        <v>504</v>
      </c>
      <c r="I17" s="474">
        <v>93722694</v>
      </c>
      <c r="J17" s="475" t="s">
        <v>405</v>
      </c>
      <c r="K17" s="472">
        <v>54.82</v>
      </c>
      <c r="L17" s="472" t="s">
        <v>405</v>
      </c>
      <c r="M17" s="472" t="s">
        <v>405</v>
      </c>
      <c r="N17" s="472" t="s">
        <v>14</v>
      </c>
      <c r="O17" s="472" t="s">
        <v>505</v>
      </c>
      <c r="P17" s="472" t="s">
        <v>506</v>
      </c>
      <c r="Q17" s="472" t="s">
        <v>506</v>
      </c>
      <c r="R17" s="473" t="s">
        <v>507</v>
      </c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</row>
    <row r="18" spans="1:52" customFormat="1" ht="43.5" x14ac:dyDescent="0.25">
      <c r="A18" s="21"/>
      <c r="B18" s="471" t="s">
        <v>503</v>
      </c>
      <c r="C18" s="472" t="s">
        <v>405</v>
      </c>
      <c r="D18" s="472" t="s">
        <v>405</v>
      </c>
      <c r="E18" s="472" t="s">
        <v>405</v>
      </c>
      <c r="F18" s="472" t="s">
        <v>405</v>
      </c>
      <c r="G18" s="472" t="s">
        <v>405</v>
      </c>
      <c r="H18" s="473" t="s">
        <v>504</v>
      </c>
      <c r="I18" s="474">
        <v>93723195</v>
      </c>
      <c r="J18" s="475" t="s">
        <v>405</v>
      </c>
      <c r="K18" s="472">
        <v>2238.16</v>
      </c>
      <c r="L18" s="472" t="s">
        <v>405</v>
      </c>
      <c r="M18" s="472" t="s">
        <v>405</v>
      </c>
      <c r="N18" s="472" t="s">
        <v>14</v>
      </c>
      <c r="O18" s="472" t="s">
        <v>505</v>
      </c>
      <c r="P18" s="472" t="s">
        <v>506</v>
      </c>
      <c r="Q18" s="472" t="s">
        <v>506</v>
      </c>
      <c r="R18" s="473" t="s">
        <v>507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</row>
    <row r="19" spans="1:52" customFormat="1" ht="43.5" x14ac:dyDescent="0.25">
      <c r="A19" s="21"/>
      <c r="B19" s="471" t="s">
        <v>503</v>
      </c>
      <c r="C19" s="472" t="s">
        <v>405</v>
      </c>
      <c r="D19" s="472" t="s">
        <v>405</v>
      </c>
      <c r="E19" s="472" t="s">
        <v>405</v>
      </c>
      <c r="F19" s="472" t="s">
        <v>405</v>
      </c>
      <c r="G19" s="472" t="s">
        <v>405</v>
      </c>
      <c r="H19" s="473" t="s">
        <v>504</v>
      </c>
      <c r="I19" s="474">
        <v>93723195</v>
      </c>
      <c r="J19" s="475" t="s">
        <v>405</v>
      </c>
      <c r="K19" s="472">
        <v>5894.08</v>
      </c>
      <c r="L19" s="472" t="s">
        <v>405</v>
      </c>
      <c r="M19" s="472" t="s">
        <v>405</v>
      </c>
      <c r="N19" s="472" t="s">
        <v>14</v>
      </c>
      <c r="O19" s="472" t="s">
        <v>505</v>
      </c>
      <c r="P19" s="472" t="s">
        <v>506</v>
      </c>
      <c r="Q19" s="472" t="s">
        <v>506</v>
      </c>
      <c r="R19" s="473" t="s">
        <v>507</v>
      </c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</row>
    <row r="20" spans="1:52" customFormat="1" ht="43.5" x14ac:dyDescent="0.25">
      <c r="A20" s="21"/>
      <c r="B20" s="471" t="s">
        <v>503</v>
      </c>
      <c r="C20" s="472" t="s">
        <v>405</v>
      </c>
      <c r="D20" s="472" t="s">
        <v>405</v>
      </c>
      <c r="E20" s="472" t="s">
        <v>405</v>
      </c>
      <c r="F20" s="472" t="s">
        <v>405</v>
      </c>
      <c r="G20" s="472" t="s">
        <v>405</v>
      </c>
      <c r="H20" s="473" t="s">
        <v>504</v>
      </c>
      <c r="I20" s="474">
        <v>93723195</v>
      </c>
      <c r="J20" s="475" t="s">
        <v>405</v>
      </c>
      <c r="K20" s="472">
        <v>1568.7</v>
      </c>
      <c r="L20" s="472" t="s">
        <v>405</v>
      </c>
      <c r="M20" s="472" t="s">
        <v>405</v>
      </c>
      <c r="N20" s="472" t="s">
        <v>14</v>
      </c>
      <c r="O20" s="472" t="s">
        <v>505</v>
      </c>
      <c r="P20" s="472" t="s">
        <v>506</v>
      </c>
      <c r="Q20" s="472" t="s">
        <v>506</v>
      </c>
      <c r="R20" s="473" t="s">
        <v>507</v>
      </c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</row>
    <row r="21" spans="1:52" customFormat="1" ht="43.5" x14ac:dyDescent="0.25">
      <c r="A21" s="21"/>
      <c r="B21" s="471" t="s">
        <v>503</v>
      </c>
      <c r="C21" s="472" t="s">
        <v>405</v>
      </c>
      <c r="D21" s="472" t="s">
        <v>405</v>
      </c>
      <c r="E21" s="472" t="s">
        <v>405</v>
      </c>
      <c r="F21" s="472" t="s">
        <v>405</v>
      </c>
      <c r="G21" s="472" t="s">
        <v>405</v>
      </c>
      <c r="H21" s="473" t="s">
        <v>504</v>
      </c>
      <c r="I21" s="474">
        <v>93723195</v>
      </c>
      <c r="J21" s="475" t="s">
        <v>405</v>
      </c>
      <c r="K21" s="472">
        <v>915.1</v>
      </c>
      <c r="L21" s="472" t="s">
        <v>405</v>
      </c>
      <c r="M21" s="472" t="s">
        <v>405</v>
      </c>
      <c r="N21" s="472" t="s">
        <v>14</v>
      </c>
      <c r="O21" s="472" t="s">
        <v>505</v>
      </c>
      <c r="P21" s="472" t="s">
        <v>506</v>
      </c>
      <c r="Q21" s="472" t="s">
        <v>506</v>
      </c>
      <c r="R21" s="473" t="s">
        <v>507</v>
      </c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</row>
    <row r="22" spans="1:52" customFormat="1" ht="43.5" x14ac:dyDescent="0.25">
      <c r="A22" s="21"/>
      <c r="B22" s="471" t="s">
        <v>503</v>
      </c>
      <c r="C22" s="472" t="s">
        <v>405</v>
      </c>
      <c r="D22" s="472" t="s">
        <v>405</v>
      </c>
      <c r="E22" s="472" t="s">
        <v>405</v>
      </c>
      <c r="F22" s="472" t="s">
        <v>405</v>
      </c>
      <c r="G22" s="472" t="s">
        <v>405</v>
      </c>
      <c r="H22" s="473" t="s">
        <v>504</v>
      </c>
      <c r="I22" s="474">
        <v>93723195</v>
      </c>
      <c r="J22" s="475" t="s">
        <v>405</v>
      </c>
      <c r="K22" s="472">
        <v>836.72</v>
      </c>
      <c r="L22" s="472" t="s">
        <v>405</v>
      </c>
      <c r="M22" s="472" t="s">
        <v>405</v>
      </c>
      <c r="N22" s="472" t="s">
        <v>14</v>
      </c>
      <c r="O22" s="472" t="s">
        <v>505</v>
      </c>
      <c r="P22" s="472" t="s">
        <v>506</v>
      </c>
      <c r="Q22" s="472" t="s">
        <v>506</v>
      </c>
      <c r="R22" s="473" t="s">
        <v>507</v>
      </c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</row>
    <row r="23" spans="1:52" customFormat="1" ht="43.5" x14ac:dyDescent="0.25">
      <c r="A23" s="21"/>
      <c r="B23" s="471" t="s">
        <v>503</v>
      </c>
      <c r="C23" s="472" t="s">
        <v>405</v>
      </c>
      <c r="D23" s="472" t="s">
        <v>405</v>
      </c>
      <c r="E23" s="472" t="s">
        <v>405</v>
      </c>
      <c r="F23" s="472" t="s">
        <v>405</v>
      </c>
      <c r="G23" s="472" t="s">
        <v>405</v>
      </c>
      <c r="H23" s="473" t="s">
        <v>504</v>
      </c>
      <c r="I23" s="474">
        <v>93724476</v>
      </c>
      <c r="J23" s="475" t="s">
        <v>405</v>
      </c>
      <c r="K23" s="472">
        <v>55.56</v>
      </c>
      <c r="L23" s="472" t="s">
        <v>405</v>
      </c>
      <c r="M23" s="472" t="s">
        <v>405</v>
      </c>
      <c r="N23" s="472" t="s">
        <v>14</v>
      </c>
      <c r="O23" s="472" t="s">
        <v>505</v>
      </c>
      <c r="P23" s="472" t="s">
        <v>506</v>
      </c>
      <c r="Q23" s="472" t="s">
        <v>506</v>
      </c>
      <c r="R23" s="473" t="s">
        <v>507</v>
      </c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</row>
    <row r="24" spans="1:52" customFormat="1" ht="43.5" x14ac:dyDescent="0.25">
      <c r="A24" s="21"/>
      <c r="B24" s="471" t="s">
        <v>503</v>
      </c>
      <c r="C24" s="472" t="s">
        <v>405</v>
      </c>
      <c r="D24" s="472" t="s">
        <v>405</v>
      </c>
      <c r="E24" s="472" t="s">
        <v>405</v>
      </c>
      <c r="F24" s="472" t="s">
        <v>405</v>
      </c>
      <c r="G24" s="472" t="s">
        <v>405</v>
      </c>
      <c r="H24" s="473" t="s">
        <v>504</v>
      </c>
      <c r="I24" s="474">
        <v>93724476</v>
      </c>
      <c r="J24" s="475" t="s">
        <v>405</v>
      </c>
      <c r="K24" s="472">
        <v>273.76</v>
      </c>
      <c r="L24" s="472" t="s">
        <v>405</v>
      </c>
      <c r="M24" s="472" t="s">
        <v>405</v>
      </c>
      <c r="N24" s="472" t="s">
        <v>14</v>
      </c>
      <c r="O24" s="472" t="s">
        <v>505</v>
      </c>
      <c r="P24" s="472" t="s">
        <v>506</v>
      </c>
      <c r="Q24" s="472" t="s">
        <v>506</v>
      </c>
      <c r="R24" s="473" t="s">
        <v>507</v>
      </c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</row>
    <row r="25" spans="1:52" customFormat="1" ht="43.5" x14ac:dyDescent="0.25">
      <c r="A25" s="21"/>
      <c r="B25" s="471" t="s">
        <v>503</v>
      </c>
      <c r="C25" s="472" t="s">
        <v>405</v>
      </c>
      <c r="D25" s="472" t="s">
        <v>405</v>
      </c>
      <c r="E25" s="472" t="s">
        <v>405</v>
      </c>
      <c r="F25" s="472" t="s">
        <v>405</v>
      </c>
      <c r="G25" s="472" t="s">
        <v>405</v>
      </c>
      <c r="H25" s="473" t="s">
        <v>504</v>
      </c>
      <c r="I25" s="474">
        <v>93724476</v>
      </c>
      <c r="J25" s="475" t="s">
        <v>405</v>
      </c>
      <c r="K25" s="472">
        <v>54.24</v>
      </c>
      <c r="L25" s="472" t="s">
        <v>405</v>
      </c>
      <c r="M25" s="472" t="s">
        <v>405</v>
      </c>
      <c r="N25" s="472" t="s">
        <v>14</v>
      </c>
      <c r="O25" s="472" t="s">
        <v>505</v>
      </c>
      <c r="P25" s="472" t="s">
        <v>506</v>
      </c>
      <c r="Q25" s="472" t="s">
        <v>506</v>
      </c>
      <c r="R25" s="473" t="s">
        <v>507</v>
      </c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</row>
    <row r="26" spans="1:52" customFormat="1" ht="43.5" x14ac:dyDescent="0.25">
      <c r="A26" s="21"/>
      <c r="B26" s="471" t="s">
        <v>503</v>
      </c>
      <c r="C26" s="472" t="s">
        <v>405</v>
      </c>
      <c r="D26" s="472" t="s">
        <v>405</v>
      </c>
      <c r="E26" s="472" t="s">
        <v>405</v>
      </c>
      <c r="F26" s="472" t="s">
        <v>405</v>
      </c>
      <c r="G26" s="472" t="s">
        <v>405</v>
      </c>
      <c r="H26" s="473" t="s">
        <v>504</v>
      </c>
      <c r="I26" s="474">
        <v>93711559</v>
      </c>
      <c r="J26" s="475" t="s">
        <v>405</v>
      </c>
      <c r="K26" s="472">
        <v>282.86</v>
      </c>
      <c r="L26" s="472" t="s">
        <v>405</v>
      </c>
      <c r="M26" s="472" t="s">
        <v>405</v>
      </c>
      <c r="N26" s="472" t="s">
        <v>14</v>
      </c>
      <c r="O26" s="472" t="s">
        <v>505</v>
      </c>
      <c r="P26" s="472" t="s">
        <v>506</v>
      </c>
      <c r="Q26" s="472" t="s">
        <v>506</v>
      </c>
      <c r="R26" s="473" t="s">
        <v>507</v>
      </c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</row>
    <row r="27" spans="1:52" customFormat="1" ht="43.5" x14ac:dyDescent="0.25">
      <c r="A27" s="21"/>
      <c r="B27" s="471" t="s">
        <v>503</v>
      </c>
      <c r="C27" s="472" t="s">
        <v>405</v>
      </c>
      <c r="D27" s="472" t="s">
        <v>405</v>
      </c>
      <c r="E27" s="472" t="s">
        <v>405</v>
      </c>
      <c r="F27" s="472" t="s">
        <v>405</v>
      </c>
      <c r="G27" s="472" t="s">
        <v>405</v>
      </c>
      <c r="H27" s="473" t="s">
        <v>504</v>
      </c>
      <c r="I27" s="474">
        <v>93711559</v>
      </c>
      <c r="J27" s="475" t="s">
        <v>405</v>
      </c>
      <c r="K27" s="472">
        <v>125</v>
      </c>
      <c r="L27" s="472" t="s">
        <v>405</v>
      </c>
      <c r="M27" s="472" t="s">
        <v>405</v>
      </c>
      <c r="N27" s="472" t="s">
        <v>14</v>
      </c>
      <c r="O27" s="472" t="s">
        <v>505</v>
      </c>
      <c r="P27" s="472" t="s">
        <v>506</v>
      </c>
      <c r="Q27" s="472" t="s">
        <v>506</v>
      </c>
      <c r="R27" s="473" t="s">
        <v>507</v>
      </c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</row>
    <row r="28" spans="1:52" customFormat="1" ht="43.5" x14ac:dyDescent="0.25">
      <c r="A28" s="21"/>
      <c r="B28" s="471" t="s">
        <v>503</v>
      </c>
      <c r="C28" s="472" t="s">
        <v>405</v>
      </c>
      <c r="D28" s="472" t="s">
        <v>405</v>
      </c>
      <c r="E28" s="472" t="s">
        <v>405</v>
      </c>
      <c r="F28" s="472" t="s">
        <v>405</v>
      </c>
      <c r="G28" s="472" t="s">
        <v>405</v>
      </c>
      <c r="H28" s="473" t="s">
        <v>504</v>
      </c>
      <c r="I28" s="474">
        <v>93825724</v>
      </c>
      <c r="J28" s="475" t="s">
        <v>405</v>
      </c>
      <c r="K28" s="472">
        <v>126.84</v>
      </c>
      <c r="L28" s="472" t="s">
        <v>405</v>
      </c>
      <c r="M28" s="472" t="s">
        <v>405</v>
      </c>
      <c r="N28" s="472" t="s">
        <v>14</v>
      </c>
      <c r="O28" s="472" t="s">
        <v>505</v>
      </c>
      <c r="P28" s="472" t="s">
        <v>506</v>
      </c>
      <c r="Q28" s="472" t="s">
        <v>506</v>
      </c>
      <c r="R28" s="473" t="s">
        <v>507</v>
      </c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</row>
    <row r="29" spans="1:52" customFormat="1" ht="43.5" x14ac:dyDescent="0.25">
      <c r="A29" s="21"/>
      <c r="B29" s="471" t="s">
        <v>503</v>
      </c>
      <c r="C29" s="472" t="s">
        <v>405</v>
      </c>
      <c r="D29" s="472" t="s">
        <v>405</v>
      </c>
      <c r="E29" s="472" t="s">
        <v>405</v>
      </c>
      <c r="F29" s="472" t="s">
        <v>405</v>
      </c>
      <c r="G29" s="472" t="s">
        <v>405</v>
      </c>
      <c r="H29" s="473" t="s">
        <v>504</v>
      </c>
      <c r="I29" s="474">
        <v>93825724</v>
      </c>
      <c r="J29" s="475" t="s">
        <v>405</v>
      </c>
      <c r="K29" s="472">
        <v>69.819999999999993</v>
      </c>
      <c r="L29" s="472" t="s">
        <v>405</v>
      </c>
      <c r="M29" s="472" t="s">
        <v>405</v>
      </c>
      <c r="N29" s="472" t="s">
        <v>14</v>
      </c>
      <c r="O29" s="472" t="s">
        <v>505</v>
      </c>
      <c r="P29" s="472" t="s">
        <v>506</v>
      </c>
      <c r="Q29" s="472" t="s">
        <v>506</v>
      </c>
      <c r="R29" s="473" t="s">
        <v>507</v>
      </c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</row>
    <row r="30" spans="1:52" customFormat="1" ht="43.5" x14ac:dyDescent="0.25">
      <c r="A30" s="21"/>
      <c r="B30" s="471" t="s">
        <v>503</v>
      </c>
      <c r="C30" s="472" t="s">
        <v>405</v>
      </c>
      <c r="D30" s="472" t="s">
        <v>405</v>
      </c>
      <c r="E30" s="472" t="s">
        <v>405</v>
      </c>
      <c r="F30" s="472" t="s">
        <v>405</v>
      </c>
      <c r="G30" s="472" t="s">
        <v>405</v>
      </c>
      <c r="H30" s="473" t="s">
        <v>504</v>
      </c>
      <c r="I30" s="474">
        <v>93825724</v>
      </c>
      <c r="J30" s="475" t="s">
        <v>405</v>
      </c>
      <c r="K30" s="472">
        <v>26.78</v>
      </c>
      <c r="L30" s="472" t="s">
        <v>405</v>
      </c>
      <c r="M30" s="472" t="s">
        <v>405</v>
      </c>
      <c r="N30" s="472" t="s">
        <v>14</v>
      </c>
      <c r="O30" s="472" t="s">
        <v>505</v>
      </c>
      <c r="P30" s="472" t="s">
        <v>506</v>
      </c>
      <c r="Q30" s="472" t="s">
        <v>506</v>
      </c>
      <c r="R30" s="473" t="s">
        <v>507</v>
      </c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</row>
    <row r="31" spans="1:52" customFormat="1" ht="43.5" x14ac:dyDescent="0.25">
      <c r="A31" s="21"/>
      <c r="B31" s="471" t="s">
        <v>503</v>
      </c>
      <c r="C31" s="472" t="s">
        <v>405</v>
      </c>
      <c r="D31" s="472" t="s">
        <v>405</v>
      </c>
      <c r="E31" s="472" t="s">
        <v>405</v>
      </c>
      <c r="F31" s="472" t="s">
        <v>405</v>
      </c>
      <c r="G31" s="472" t="s">
        <v>405</v>
      </c>
      <c r="H31" s="473" t="s">
        <v>504</v>
      </c>
      <c r="I31" s="474">
        <v>93825724</v>
      </c>
      <c r="J31" s="475" t="s">
        <v>405</v>
      </c>
      <c r="K31" s="472">
        <v>54.26</v>
      </c>
      <c r="L31" s="472" t="s">
        <v>405</v>
      </c>
      <c r="M31" s="472" t="s">
        <v>405</v>
      </c>
      <c r="N31" s="472" t="s">
        <v>14</v>
      </c>
      <c r="O31" s="472" t="s">
        <v>505</v>
      </c>
      <c r="P31" s="472" t="s">
        <v>506</v>
      </c>
      <c r="Q31" s="472" t="s">
        <v>506</v>
      </c>
      <c r="R31" s="473" t="s">
        <v>507</v>
      </c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</row>
    <row r="32" spans="1:52" customFormat="1" ht="43.5" x14ac:dyDescent="0.25">
      <c r="A32" s="21"/>
      <c r="B32" s="471" t="s">
        <v>503</v>
      </c>
      <c r="C32" s="472" t="s">
        <v>405</v>
      </c>
      <c r="D32" s="472" t="s">
        <v>405</v>
      </c>
      <c r="E32" s="472" t="s">
        <v>405</v>
      </c>
      <c r="F32" s="472" t="s">
        <v>405</v>
      </c>
      <c r="G32" s="472" t="s">
        <v>405</v>
      </c>
      <c r="H32" s="473" t="s">
        <v>504</v>
      </c>
      <c r="I32" s="474">
        <v>93826862</v>
      </c>
      <c r="J32" s="475" t="s">
        <v>405</v>
      </c>
      <c r="K32" s="472">
        <v>3877.12</v>
      </c>
      <c r="L32" s="472" t="s">
        <v>405</v>
      </c>
      <c r="M32" s="472" t="s">
        <v>405</v>
      </c>
      <c r="N32" s="472" t="s">
        <v>14</v>
      </c>
      <c r="O32" s="472" t="s">
        <v>505</v>
      </c>
      <c r="P32" s="472" t="s">
        <v>506</v>
      </c>
      <c r="Q32" s="472" t="s">
        <v>506</v>
      </c>
      <c r="R32" s="473" t="s">
        <v>507</v>
      </c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</row>
    <row r="33" spans="1:52" customFormat="1" ht="43.5" x14ac:dyDescent="0.25">
      <c r="A33" s="21"/>
      <c r="B33" s="471" t="s">
        <v>503</v>
      </c>
      <c r="C33" s="472" t="s">
        <v>405</v>
      </c>
      <c r="D33" s="472" t="s">
        <v>405</v>
      </c>
      <c r="E33" s="472" t="s">
        <v>405</v>
      </c>
      <c r="F33" s="472" t="s">
        <v>405</v>
      </c>
      <c r="G33" s="472" t="s">
        <v>405</v>
      </c>
      <c r="H33" s="473" t="s">
        <v>504</v>
      </c>
      <c r="I33" s="474">
        <v>93826862</v>
      </c>
      <c r="J33" s="475" t="s">
        <v>405</v>
      </c>
      <c r="K33" s="472">
        <v>1883.9</v>
      </c>
      <c r="L33" s="472" t="s">
        <v>405</v>
      </c>
      <c r="M33" s="472" t="s">
        <v>405</v>
      </c>
      <c r="N33" s="472" t="s">
        <v>14</v>
      </c>
      <c r="O33" s="472" t="s">
        <v>505</v>
      </c>
      <c r="P33" s="472" t="s">
        <v>506</v>
      </c>
      <c r="Q33" s="472" t="s">
        <v>506</v>
      </c>
      <c r="R33" s="473" t="s">
        <v>507</v>
      </c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</row>
    <row r="34" spans="1:52" customFormat="1" ht="43.5" x14ac:dyDescent="0.25">
      <c r="A34" s="21"/>
      <c r="B34" s="471" t="s">
        <v>503</v>
      </c>
      <c r="C34" s="472" t="s">
        <v>405</v>
      </c>
      <c r="D34" s="472" t="s">
        <v>405</v>
      </c>
      <c r="E34" s="472" t="s">
        <v>405</v>
      </c>
      <c r="F34" s="472" t="s">
        <v>405</v>
      </c>
      <c r="G34" s="472" t="s">
        <v>405</v>
      </c>
      <c r="H34" s="473" t="s">
        <v>504</v>
      </c>
      <c r="I34" s="474">
        <v>93826862</v>
      </c>
      <c r="J34" s="475" t="s">
        <v>405</v>
      </c>
      <c r="K34" s="472">
        <v>1692.08</v>
      </c>
      <c r="L34" s="472" t="s">
        <v>405</v>
      </c>
      <c r="M34" s="472" t="s">
        <v>405</v>
      </c>
      <c r="N34" s="472" t="s">
        <v>14</v>
      </c>
      <c r="O34" s="472" t="s">
        <v>505</v>
      </c>
      <c r="P34" s="472" t="s">
        <v>506</v>
      </c>
      <c r="Q34" s="472" t="s">
        <v>506</v>
      </c>
      <c r="R34" s="473" t="s">
        <v>507</v>
      </c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</row>
    <row r="35" spans="1:52" customFormat="1" ht="43.5" x14ac:dyDescent="0.25">
      <c r="A35" s="21"/>
      <c r="B35" s="471" t="s">
        <v>503</v>
      </c>
      <c r="C35" s="472" t="s">
        <v>405</v>
      </c>
      <c r="D35" s="472" t="s">
        <v>405</v>
      </c>
      <c r="E35" s="472" t="s">
        <v>405</v>
      </c>
      <c r="F35" s="472" t="s">
        <v>405</v>
      </c>
      <c r="G35" s="472" t="s">
        <v>405</v>
      </c>
      <c r="H35" s="473" t="s">
        <v>504</v>
      </c>
      <c r="I35" s="474">
        <v>93826862</v>
      </c>
      <c r="J35" s="475" t="s">
        <v>405</v>
      </c>
      <c r="K35" s="472">
        <v>2098.9</v>
      </c>
      <c r="L35" s="472" t="s">
        <v>405</v>
      </c>
      <c r="M35" s="472" t="s">
        <v>405</v>
      </c>
      <c r="N35" s="472" t="s">
        <v>14</v>
      </c>
      <c r="O35" s="472" t="s">
        <v>505</v>
      </c>
      <c r="P35" s="472" t="s">
        <v>506</v>
      </c>
      <c r="Q35" s="472" t="s">
        <v>506</v>
      </c>
      <c r="R35" s="473" t="s">
        <v>507</v>
      </c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</row>
    <row r="36" spans="1:52" customFormat="1" ht="43.5" x14ac:dyDescent="0.25">
      <c r="A36" s="21"/>
      <c r="B36" s="471" t="s">
        <v>503</v>
      </c>
      <c r="C36" s="472" t="s">
        <v>405</v>
      </c>
      <c r="D36" s="472" t="s">
        <v>405</v>
      </c>
      <c r="E36" s="472" t="s">
        <v>405</v>
      </c>
      <c r="F36" s="472" t="s">
        <v>405</v>
      </c>
      <c r="G36" s="472" t="s">
        <v>405</v>
      </c>
      <c r="H36" s="473" t="s">
        <v>504</v>
      </c>
      <c r="I36" s="474">
        <v>93825915</v>
      </c>
      <c r="J36" s="475" t="s">
        <v>405</v>
      </c>
      <c r="K36" s="472">
        <v>219.92</v>
      </c>
      <c r="L36" s="472" t="s">
        <v>405</v>
      </c>
      <c r="M36" s="472" t="s">
        <v>405</v>
      </c>
      <c r="N36" s="472" t="s">
        <v>14</v>
      </c>
      <c r="O36" s="472" t="s">
        <v>505</v>
      </c>
      <c r="P36" s="472" t="s">
        <v>506</v>
      </c>
      <c r="Q36" s="472" t="s">
        <v>506</v>
      </c>
      <c r="R36" s="473" t="s">
        <v>507</v>
      </c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spans="1:52" customFormat="1" ht="43.5" x14ac:dyDescent="0.25">
      <c r="A37" s="21"/>
      <c r="B37" s="471" t="s">
        <v>503</v>
      </c>
      <c r="C37" s="472" t="s">
        <v>405</v>
      </c>
      <c r="D37" s="472" t="s">
        <v>405</v>
      </c>
      <c r="E37" s="472" t="s">
        <v>405</v>
      </c>
      <c r="F37" s="472" t="s">
        <v>405</v>
      </c>
      <c r="G37" s="472" t="s">
        <v>405</v>
      </c>
      <c r="H37" s="473" t="s">
        <v>504</v>
      </c>
      <c r="I37" s="474">
        <v>93825915</v>
      </c>
      <c r="J37" s="475" t="s">
        <v>405</v>
      </c>
      <c r="K37" s="472">
        <v>100.98</v>
      </c>
      <c r="L37" s="472" t="s">
        <v>405</v>
      </c>
      <c r="M37" s="472" t="s">
        <v>405</v>
      </c>
      <c r="N37" s="472" t="s">
        <v>14</v>
      </c>
      <c r="O37" s="472" t="s">
        <v>505</v>
      </c>
      <c r="P37" s="472" t="s">
        <v>506</v>
      </c>
      <c r="Q37" s="472" t="s">
        <v>506</v>
      </c>
      <c r="R37" s="473" t="s">
        <v>507</v>
      </c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</row>
    <row r="38" spans="1:52" customFormat="1" ht="43.5" x14ac:dyDescent="0.25">
      <c r="A38" s="21"/>
      <c r="B38" s="471" t="s">
        <v>503</v>
      </c>
      <c r="C38" s="472" t="s">
        <v>405</v>
      </c>
      <c r="D38" s="472" t="s">
        <v>405</v>
      </c>
      <c r="E38" s="472" t="s">
        <v>405</v>
      </c>
      <c r="F38" s="472" t="s">
        <v>405</v>
      </c>
      <c r="G38" s="472" t="s">
        <v>405</v>
      </c>
      <c r="H38" s="473" t="s">
        <v>504</v>
      </c>
      <c r="I38" s="474">
        <v>93825915</v>
      </c>
      <c r="J38" s="475" t="s">
        <v>405</v>
      </c>
      <c r="K38" s="472">
        <v>26.98</v>
      </c>
      <c r="L38" s="472" t="s">
        <v>405</v>
      </c>
      <c r="M38" s="472" t="s">
        <v>405</v>
      </c>
      <c r="N38" s="472" t="s">
        <v>14</v>
      </c>
      <c r="O38" s="472" t="s">
        <v>505</v>
      </c>
      <c r="P38" s="472" t="s">
        <v>506</v>
      </c>
      <c r="Q38" s="472" t="s">
        <v>506</v>
      </c>
      <c r="R38" s="473" t="s">
        <v>507</v>
      </c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</row>
    <row r="39" spans="1:52" customFormat="1" ht="43.5" x14ac:dyDescent="0.25">
      <c r="A39" s="21"/>
      <c r="B39" s="471" t="s">
        <v>503</v>
      </c>
      <c r="C39" s="472" t="s">
        <v>405</v>
      </c>
      <c r="D39" s="472" t="s">
        <v>405</v>
      </c>
      <c r="E39" s="472" t="s">
        <v>405</v>
      </c>
      <c r="F39" s="472" t="s">
        <v>405</v>
      </c>
      <c r="G39" s="472" t="s">
        <v>405</v>
      </c>
      <c r="H39" s="473" t="s">
        <v>504</v>
      </c>
      <c r="I39" s="474">
        <v>93824066</v>
      </c>
      <c r="J39" s="475" t="s">
        <v>405</v>
      </c>
      <c r="K39" s="472">
        <v>1131.54</v>
      </c>
      <c r="L39" s="472" t="s">
        <v>405</v>
      </c>
      <c r="M39" s="472" t="s">
        <v>405</v>
      </c>
      <c r="N39" s="472" t="s">
        <v>14</v>
      </c>
      <c r="O39" s="472" t="s">
        <v>505</v>
      </c>
      <c r="P39" s="472" t="s">
        <v>506</v>
      </c>
      <c r="Q39" s="472" t="s">
        <v>506</v>
      </c>
      <c r="R39" s="473" t="s">
        <v>507</v>
      </c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</row>
    <row r="40" spans="1:52" customFormat="1" ht="43.5" x14ac:dyDescent="0.25">
      <c r="A40" s="21"/>
      <c r="B40" s="471" t="s">
        <v>503</v>
      </c>
      <c r="C40" s="472" t="s">
        <v>405</v>
      </c>
      <c r="D40" s="472" t="s">
        <v>405</v>
      </c>
      <c r="E40" s="472" t="s">
        <v>405</v>
      </c>
      <c r="F40" s="472" t="s">
        <v>405</v>
      </c>
      <c r="G40" s="472" t="s">
        <v>405</v>
      </c>
      <c r="H40" s="473" t="s">
        <v>504</v>
      </c>
      <c r="I40" s="474">
        <v>93824066</v>
      </c>
      <c r="J40" s="475" t="s">
        <v>405</v>
      </c>
      <c r="K40" s="472">
        <v>2953.68</v>
      </c>
      <c r="L40" s="472" t="s">
        <v>405</v>
      </c>
      <c r="M40" s="472" t="s">
        <v>405</v>
      </c>
      <c r="N40" s="472" t="s">
        <v>14</v>
      </c>
      <c r="O40" s="472" t="s">
        <v>505</v>
      </c>
      <c r="P40" s="472" t="s">
        <v>506</v>
      </c>
      <c r="Q40" s="472" t="s">
        <v>506</v>
      </c>
      <c r="R40" s="473" t="s">
        <v>507</v>
      </c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</row>
    <row r="41" spans="1:52" customFormat="1" ht="43.5" x14ac:dyDescent="0.25">
      <c r="A41" s="21"/>
      <c r="B41" s="471" t="s">
        <v>503</v>
      </c>
      <c r="C41" s="472" t="s">
        <v>405</v>
      </c>
      <c r="D41" s="472" t="s">
        <v>405</v>
      </c>
      <c r="E41" s="472" t="s">
        <v>405</v>
      </c>
      <c r="F41" s="472" t="s">
        <v>405</v>
      </c>
      <c r="G41" s="472" t="s">
        <v>405</v>
      </c>
      <c r="H41" s="473" t="s">
        <v>504</v>
      </c>
      <c r="I41" s="474">
        <v>93824066</v>
      </c>
      <c r="J41" s="475" t="s">
        <v>405</v>
      </c>
      <c r="K41" s="472">
        <v>510.62</v>
      </c>
      <c r="L41" s="472" t="s">
        <v>405</v>
      </c>
      <c r="M41" s="472" t="s">
        <v>405</v>
      </c>
      <c r="N41" s="472" t="s">
        <v>14</v>
      </c>
      <c r="O41" s="472" t="s">
        <v>505</v>
      </c>
      <c r="P41" s="472" t="s">
        <v>506</v>
      </c>
      <c r="Q41" s="472" t="s">
        <v>506</v>
      </c>
      <c r="R41" s="473" t="s">
        <v>507</v>
      </c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</row>
    <row r="42" spans="1:52" customFormat="1" ht="43.5" x14ac:dyDescent="0.25">
      <c r="A42" s="21"/>
      <c r="B42" s="471" t="s">
        <v>503</v>
      </c>
      <c r="C42" s="472" t="s">
        <v>405</v>
      </c>
      <c r="D42" s="472" t="s">
        <v>405</v>
      </c>
      <c r="E42" s="472" t="s">
        <v>405</v>
      </c>
      <c r="F42" s="472" t="s">
        <v>405</v>
      </c>
      <c r="G42" s="472" t="s">
        <v>405</v>
      </c>
      <c r="H42" s="473" t="s">
        <v>504</v>
      </c>
      <c r="I42" s="474">
        <v>93764821</v>
      </c>
      <c r="J42" s="475" t="s">
        <v>405</v>
      </c>
      <c r="K42" s="472">
        <v>3888.66</v>
      </c>
      <c r="L42" s="472" t="s">
        <v>405</v>
      </c>
      <c r="M42" s="472" t="s">
        <v>405</v>
      </c>
      <c r="N42" s="472" t="s">
        <v>14</v>
      </c>
      <c r="O42" s="472" t="s">
        <v>505</v>
      </c>
      <c r="P42" s="472" t="s">
        <v>506</v>
      </c>
      <c r="Q42" s="472" t="s">
        <v>506</v>
      </c>
      <c r="R42" s="473" t="s">
        <v>507</v>
      </c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</row>
    <row r="43" spans="1:52" customFormat="1" ht="43.5" x14ac:dyDescent="0.25">
      <c r="A43" s="21"/>
      <c r="B43" s="471" t="s">
        <v>503</v>
      </c>
      <c r="C43" s="472" t="s">
        <v>405</v>
      </c>
      <c r="D43" s="472" t="s">
        <v>405</v>
      </c>
      <c r="E43" s="472" t="s">
        <v>405</v>
      </c>
      <c r="F43" s="472" t="s">
        <v>405</v>
      </c>
      <c r="G43" s="472" t="s">
        <v>405</v>
      </c>
      <c r="H43" s="473" t="s">
        <v>504</v>
      </c>
      <c r="I43" s="474">
        <v>93764821</v>
      </c>
      <c r="J43" s="475" t="s">
        <v>405</v>
      </c>
      <c r="K43" s="472">
        <v>274.88</v>
      </c>
      <c r="L43" s="472" t="s">
        <v>405</v>
      </c>
      <c r="M43" s="472" t="s">
        <v>405</v>
      </c>
      <c r="N43" s="472" t="s">
        <v>14</v>
      </c>
      <c r="O43" s="472" t="s">
        <v>505</v>
      </c>
      <c r="P43" s="472" t="s">
        <v>506</v>
      </c>
      <c r="Q43" s="472" t="s">
        <v>506</v>
      </c>
      <c r="R43" s="473" t="s">
        <v>507</v>
      </c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</row>
    <row r="44" spans="1:52" customFormat="1" ht="43.5" x14ac:dyDescent="0.25">
      <c r="A44" s="21"/>
      <c r="B44" s="471" t="s">
        <v>503</v>
      </c>
      <c r="C44" s="472" t="s">
        <v>405</v>
      </c>
      <c r="D44" s="472" t="s">
        <v>405</v>
      </c>
      <c r="E44" s="472" t="s">
        <v>405</v>
      </c>
      <c r="F44" s="472" t="s">
        <v>405</v>
      </c>
      <c r="G44" s="472" t="s">
        <v>405</v>
      </c>
      <c r="H44" s="473" t="s">
        <v>504</v>
      </c>
      <c r="I44" s="474">
        <v>93764821</v>
      </c>
      <c r="J44" s="475" t="s">
        <v>405</v>
      </c>
      <c r="K44" s="472">
        <v>1208.8800000000001</v>
      </c>
      <c r="L44" s="472" t="s">
        <v>405</v>
      </c>
      <c r="M44" s="472" t="s">
        <v>405</v>
      </c>
      <c r="N44" s="472" t="s">
        <v>14</v>
      </c>
      <c r="O44" s="472" t="s">
        <v>505</v>
      </c>
      <c r="P44" s="472" t="s">
        <v>506</v>
      </c>
      <c r="Q44" s="472" t="s">
        <v>506</v>
      </c>
      <c r="R44" s="473" t="s">
        <v>507</v>
      </c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</row>
    <row r="45" spans="1:52" customFormat="1" ht="43.5" x14ac:dyDescent="0.25">
      <c r="A45" s="21"/>
      <c r="B45" s="471" t="s">
        <v>503</v>
      </c>
      <c r="C45" s="472" t="s">
        <v>405</v>
      </c>
      <c r="D45" s="472" t="s">
        <v>405</v>
      </c>
      <c r="E45" s="472" t="s">
        <v>405</v>
      </c>
      <c r="F45" s="472" t="s">
        <v>405</v>
      </c>
      <c r="G45" s="472" t="s">
        <v>405</v>
      </c>
      <c r="H45" s="473" t="s">
        <v>504</v>
      </c>
      <c r="I45" s="474">
        <v>93767090</v>
      </c>
      <c r="J45" s="475" t="s">
        <v>405</v>
      </c>
      <c r="K45" s="472">
        <v>288.74</v>
      </c>
      <c r="L45" s="472" t="s">
        <v>405</v>
      </c>
      <c r="M45" s="472" t="s">
        <v>405</v>
      </c>
      <c r="N45" s="472" t="s">
        <v>14</v>
      </c>
      <c r="O45" s="472" t="s">
        <v>505</v>
      </c>
      <c r="P45" s="472" t="s">
        <v>506</v>
      </c>
      <c r="Q45" s="472" t="s">
        <v>506</v>
      </c>
      <c r="R45" s="473" t="s">
        <v>507</v>
      </c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</row>
    <row r="46" spans="1:52" customFormat="1" ht="43.5" x14ac:dyDescent="0.25">
      <c r="A46" s="21"/>
      <c r="B46" s="471" t="s">
        <v>503</v>
      </c>
      <c r="C46" s="472" t="s">
        <v>405</v>
      </c>
      <c r="D46" s="472" t="s">
        <v>405</v>
      </c>
      <c r="E46" s="472" t="s">
        <v>405</v>
      </c>
      <c r="F46" s="472" t="s">
        <v>405</v>
      </c>
      <c r="G46" s="472" t="s">
        <v>405</v>
      </c>
      <c r="H46" s="473" t="s">
        <v>504</v>
      </c>
      <c r="I46" s="474">
        <v>93772983</v>
      </c>
      <c r="J46" s="475" t="s">
        <v>405</v>
      </c>
      <c r="K46" s="472">
        <v>549.66</v>
      </c>
      <c r="L46" s="472" t="s">
        <v>405</v>
      </c>
      <c r="M46" s="472" t="s">
        <v>405</v>
      </c>
      <c r="N46" s="472" t="s">
        <v>14</v>
      </c>
      <c r="O46" s="472" t="s">
        <v>505</v>
      </c>
      <c r="P46" s="472" t="s">
        <v>506</v>
      </c>
      <c r="Q46" s="472" t="s">
        <v>506</v>
      </c>
      <c r="R46" s="473" t="s">
        <v>507</v>
      </c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</row>
    <row r="47" spans="1:52" customFormat="1" ht="43.5" x14ac:dyDescent="0.25">
      <c r="A47" s="21"/>
      <c r="B47" s="471" t="s">
        <v>503</v>
      </c>
      <c r="C47" s="472" t="s">
        <v>405</v>
      </c>
      <c r="D47" s="472" t="s">
        <v>405</v>
      </c>
      <c r="E47" s="472" t="s">
        <v>405</v>
      </c>
      <c r="F47" s="472" t="s">
        <v>405</v>
      </c>
      <c r="G47" s="472" t="s">
        <v>405</v>
      </c>
      <c r="H47" s="473" t="s">
        <v>504</v>
      </c>
      <c r="I47" s="474">
        <v>93868638</v>
      </c>
      <c r="J47" s="475" t="s">
        <v>405</v>
      </c>
      <c r="K47" s="472">
        <v>147.1</v>
      </c>
      <c r="L47" s="472" t="s">
        <v>405</v>
      </c>
      <c r="M47" s="472" t="s">
        <v>405</v>
      </c>
      <c r="N47" s="472" t="s">
        <v>14</v>
      </c>
      <c r="O47" s="472" t="s">
        <v>505</v>
      </c>
      <c r="P47" s="472" t="s">
        <v>506</v>
      </c>
      <c r="Q47" s="472" t="s">
        <v>506</v>
      </c>
      <c r="R47" s="473" t="s">
        <v>507</v>
      </c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</row>
    <row r="48" spans="1:52" customFormat="1" ht="43.5" x14ac:dyDescent="0.25">
      <c r="A48" s="21"/>
      <c r="B48" s="471" t="s">
        <v>503</v>
      </c>
      <c r="C48" s="472" t="s">
        <v>405</v>
      </c>
      <c r="D48" s="472" t="s">
        <v>405</v>
      </c>
      <c r="E48" s="472" t="s">
        <v>405</v>
      </c>
      <c r="F48" s="472" t="s">
        <v>405</v>
      </c>
      <c r="G48" s="472" t="s">
        <v>405</v>
      </c>
      <c r="H48" s="473" t="s">
        <v>504</v>
      </c>
      <c r="I48" s="474">
        <v>93868638</v>
      </c>
      <c r="J48" s="475" t="s">
        <v>405</v>
      </c>
      <c r="K48" s="472">
        <v>188.18</v>
      </c>
      <c r="L48" s="472" t="s">
        <v>405</v>
      </c>
      <c r="M48" s="472" t="s">
        <v>405</v>
      </c>
      <c r="N48" s="472" t="s">
        <v>14</v>
      </c>
      <c r="O48" s="472" t="s">
        <v>505</v>
      </c>
      <c r="P48" s="472" t="s">
        <v>506</v>
      </c>
      <c r="Q48" s="472" t="s">
        <v>506</v>
      </c>
      <c r="R48" s="473" t="s">
        <v>507</v>
      </c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</row>
    <row r="49" spans="1:52" customFormat="1" ht="43.5" x14ac:dyDescent="0.25">
      <c r="A49" s="21"/>
      <c r="B49" s="471" t="s">
        <v>503</v>
      </c>
      <c r="C49" s="472" t="s">
        <v>405</v>
      </c>
      <c r="D49" s="472" t="s">
        <v>405</v>
      </c>
      <c r="E49" s="472" t="s">
        <v>405</v>
      </c>
      <c r="F49" s="472" t="s">
        <v>405</v>
      </c>
      <c r="G49" s="472" t="s">
        <v>405</v>
      </c>
      <c r="H49" s="473" t="s">
        <v>504</v>
      </c>
      <c r="I49" s="474">
        <v>93764820</v>
      </c>
      <c r="J49" s="475" t="s">
        <v>405</v>
      </c>
      <c r="K49" s="472">
        <v>42.2</v>
      </c>
      <c r="L49" s="472" t="s">
        <v>405</v>
      </c>
      <c r="M49" s="472" t="s">
        <v>405</v>
      </c>
      <c r="N49" s="472" t="s">
        <v>14</v>
      </c>
      <c r="O49" s="472" t="s">
        <v>505</v>
      </c>
      <c r="P49" s="472" t="s">
        <v>506</v>
      </c>
      <c r="Q49" s="472" t="s">
        <v>506</v>
      </c>
      <c r="R49" s="473" t="s">
        <v>507</v>
      </c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</row>
    <row r="50" spans="1:52" customFormat="1" ht="43.5" x14ac:dyDescent="0.25">
      <c r="A50" s="21"/>
      <c r="B50" s="471" t="s">
        <v>503</v>
      </c>
      <c r="C50" s="472" t="s">
        <v>405</v>
      </c>
      <c r="D50" s="472" t="s">
        <v>405</v>
      </c>
      <c r="E50" s="472" t="s">
        <v>405</v>
      </c>
      <c r="F50" s="472" t="s">
        <v>405</v>
      </c>
      <c r="G50" s="472" t="s">
        <v>405</v>
      </c>
      <c r="H50" s="473" t="s">
        <v>504</v>
      </c>
      <c r="I50" s="474">
        <v>93764820</v>
      </c>
      <c r="J50" s="475" t="s">
        <v>405</v>
      </c>
      <c r="K50" s="472">
        <v>55.4</v>
      </c>
      <c r="L50" s="472" t="s">
        <v>405</v>
      </c>
      <c r="M50" s="472" t="s">
        <v>405</v>
      </c>
      <c r="N50" s="472" t="s">
        <v>14</v>
      </c>
      <c r="O50" s="472" t="s">
        <v>505</v>
      </c>
      <c r="P50" s="472" t="s">
        <v>506</v>
      </c>
      <c r="Q50" s="472" t="s">
        <v>506</v>
      </c>
      <c r="R50" s="473" t="s">
        <v>507</v>
      </c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</row>
    <row r="51" spans="1:52" customFormat="1" ht="43.5" x14ac:dyDescent="0.25">
      <c r="A51" s="21"/>
      <c r="B51" s="471" t="s">
        <v>503</v>
      </c>
      <c r="C51" s="472" t="s">
        <v>405</v>
      </c>
      <c r="D51" s="472" t="s">
        <v>405</v>
      </c>
      <c r="E51" s="472" t="s">
        <v>405</v>
      </c>
      <c r="F51" s="472" t="s">
        <v>405</v>
      </c>
      <c r="G51" s="472" t="s">
        <v>405</v>
      </c>
      <c r="H51" s="473" t="s">
        <v>504</v>
      </c>
      <c r="I51" s="474">
        <v>93764820</v>
      </c>
      <c r="J51" s="475" t="s">
        <v>405</v>
      </c>
      <c r="K51" s="472">
        <v>67.02</v>
      </c>
      <c r="L51" s="472" t="s">
        <v>405</v>
      </c>
      <c r="M51" s="472" t="s">
        <v>405</v>
      </c>
      <c r="N51" s="472" t="s">
        <v>14</v>
      </c>
      <c r="O51" s="472" t="s">
        <v>505</v>
      </c>
      <c r="P51" s="472" t="s">
        <v>506</v>
      </c>
      <c r="Q51" s="472" t="s">
        <v>506</v>
      </c>
      <c r="R51" s="473" t="s">
        <v>507</v>
      </c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</row>
    <row r="52" spans="1:52" customFormat="1" ht="43.5" x14ac:dyDescent="0.25">
      <c r="A52" s="21"/>
      <c r="B52" s="471" t="s">
        <v>503</v>
      </c>
      <c r="C52" s="472" t="s">
        <v>405</v>
      </c>
      <c r="D52" s="472" t="s">
        <v>405</v>
      </c>
      <c r="E52" s="472" t="s">
        <v>405</v>
      </c>
      <c r="F52" s="472" t="s">
        <v>405</v>
      </c>
      <c r="G52" s="472" t="s">
        <v>405</v>
      </c>
      <c r="H52" s="473" t="s">
        <v>504</v>
      </c>
      <c r="I52" s="474">
        <v>93771075</v>
      </c>
      <c r="J52" s="475" t="s">
        <v>405</v>
      </c>
      <c r="K52" s="472">
        <v>1035.46</v>
      </c>
      <c r="L52" s="472" t="s">
        <v>405</v>
      </c>
      <c r="M52" s="472" t="s">
        <v>405</v>
      </c>
      <c r="N52" s="472" t="s">
        <v>14</v>
      </c>
      <c r="O52" s="472" t="s">
        <v>505</v>
      </c>
      <c r="P52" s="472" t="s">
        <v>506</v>
      </c>
      <c r="Q52" s="472" t="s">
        <v>506</v>
      </c>
      <c r="R52" s="473" t="s">
        <v>507</v>
      </c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</row>
    <row r="53" spans="1:52" customFormat="1" ht="43.5" x14ac:dyDescent="0.25">
      <c r="A53" s="21"/>
      <c r="B53" s="471" t="s">
        <v>503</v>
      </c>
      <c r="C53" s="472" t="s">
        <v>405</v>
      </c>
      <c r="D53" s="472" t="s">
        <v>405</v>
      </c>
      <c r="E53" s="472" t="s">
        <v>405</v>
      </c>
      <c r="F53" s="472" t="s">
        <v>405</v>
      </c>
      <c r="G53" s="472" t="s">
        <v>405</v>
      </c>
      <c r="H53" s="473" t="s">
        <v>504</v>
      </c>
      <c r="I53" s="474">
        <v>93771075</v>
      </c>
      <c r="J53" s="475" t="s">
        <v>405</v>
      </c>
      <c r="K53" s="472">
        <v>583.32000000000005</v>
      </c>
      <c r="L53" s="472" t="s">
        <v>405</v>
      </c>
      <c r="M53" s="472" t="s">
        <v>405</v>
      </c>
      <c r="N53" s="472" t="s">
        <v>14</v>
      </c>
      <c r="O53" s="472" t="s">
        <v>505</v>
      </c>
      <c r="P53" s="472" t="s">
        <v>506</v>
      </c>
      <c r="Q53" s="472" t="s">
        <v>506</v>
      </c>
      <c r="R53" s="473" t="s">
        <v>507</v>
      </c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</row>
    <row r="54" spans="1:52" customFormat="1" ht="43.5" x14ac:dyDescent="0.25">
      <c r="A54" s="21"/>
      <c r="B54" s="471" t="s">
        <v>503</v>
      </c>
      <c r="C54" s="472" t="s">
        <v>405</v>
      </c>
      <c r="D54" s="472" t="s">
        <v>405</v>
      </c>
      <c r="E54" s="472" t="s">
        <v>405</v>
      </c>
      <c r="F54" s="472" t="s">
        <v>405</v>
      </c>
      <c r="G54" s="472" t="s">
        <v>405</v>
      </c>
      <c r="H54" s="473" t="s">
        <v>504</v>
      </c>
      <c r="I54" s="474">
        <v>93771075</v>
      </c>
      <c r="J54" s="475" t="s">
        <v>405</v>
      </c>
      <c r="K54" s="472">
        <v>804.72</v>
      </c>
      <c r="L54" s="472" t="s">
        <v>405</v>
      </c>
      <c r="M54" s="472" t="s">
        <v>405</v>
      </c>
      <c r="N54" s="472" t="s">
        <v>14</v>
      </c>
      <c r="O54" s="472" t="s">
        <v>505</v>
      </c>
      <c r="P54" s="472" t="s">
        <v>506</v>
      </c>
      <c r="Q54" s="472" t="s">
        <v>506</v>
      </c>
      <c r="R54" s="473" t="s">
        <v>507</v>
      </c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</row>
    <row r="55" spans="1:52" customFormat="1" ht="43.5" x14ac:dyDescent="0.25">
      <c r="A55" s="21"/>
      <c r="B55" s="471" t="s">
        <v>503</v>
      </c>
      <c r="C55" s="472" t="s">
        <v>405</v>
      </c>
      <c r="D55" s="472" t="s">
        <v>405</v>
      </c>
      <c r="E55" s="472" t="s">
        <v>405</v>
      </c>
      <c r="F55" s="472" t="s">
        <v>405</v>
      </c>
      <c r="G55" s="472" t="s">
        <v>405</v>
      </c>
      <c r="H55" s="473" t="s">
        <v>504</v>
      </c>
      <c r="I55" s="474">
        <v>93771075</v>
      </c>
      <c r="J55" s="475" t="s">
        <v>405</v>
      </c>
      <c r="K55" s="472">
        <v>251.84</v>
      </c>
      <c r="L55" s="472" t="s">
        <v>405</v>
      </c>
      <c r="M55" s="472" t="s">
        <v>405</v>
      </c>
      <c r="N55" s="472" t="s">
        <v>14</v>
      </c>
      <c r="O55" s="472" t="s">
        <v>505</v>
      </c>
      <c r="P55" s="472" t="s">
        <v>506</v>
      </c>
      <c r="Q55" s="472" t="s">
        <v>506</v>
      </c>
      <c r="R55" s="473" t="s">
        <v>507</v>
      </c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</row>
    <row r="56" spans="1:52" customFormat="1" ht="43.5" x14ac:dyDescent="0.25">
      <c r="A56" s="21"/>
      <c r="B56" s="471" t="s">
        <v>503</v>
      </c>
      <c r="C56" s="472" t="s">
        <v>405</v>
      </c>
      <c r="D56" s="472" t="s">
        <v>405</v>
      </c>
      <c r="E56" s="472" t="s">
        <v>405</v>
      </c>
      <c r="F56" s="472" t="s">
        <v>405</v>
      </c>
      <c r="G56" s="472" t="s">
        <v>405</v>
      </c>
      <c r="H56" s="473" t="s">
        <v>504</v>
      </c>
      <c r="I56" s="474">
        <v>93745944</v>
      </c>
      <c r="J56" s="475" t="s">
        <v>405</v>
      </c>
      <c r="K56" s="472">
        <v>1492.58</v>
      </c>
      <c r="L56" s="472" t="s">
        <v>405</v>
      </c>
      <c r="M56" s="472" t="s">
        <v>405</v>
      </c>
      <c r="N56" s="472" t="s">
        <v>14</v>
      </c>
      <c r="O56" s="472" t="s">
        <v>505</v>
      </c>
      <c r="P56" s="472" t="s">
        <v>506</v>
      </c>
      <c r="Q56" s="472" t="s">
        <v>506</v>
      </c>
      <c r="R56" s="473" t="s">
        <v>507</v>
      </c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</row>
    <row r="57" spans="1:52" customFormat="1" ht="43.5" x14ac:dyDescent="0.25">
      <c r="A57" s="21"/>
      <c r="B57" s="471" t="s">
        <v>503</v>
      </c>
      <c r="C57" s="472" t="s">
        <v>405</v>
      </c>
      <c r="D57" s="472" t="s">
        <v>405</v>
      </c>
      <c r="E57" s="472" t="s">
        <v>405</v>
      </c>
      <c r="F57" s="472" t="s">
        <v>405</v>
      </c>
      <c r="G57" s="472" t="s">
        <v>405</v>
      </c>
      <c r="H57" s="473" t="s">
        <v>504</v>
      </c>
      <c r="I57" s="474">
        <v>93720684</v>
      </c>
      <c r="J57" s="475" t="s">
        <v>405</v>
      </c>
      <c r="K57" s="472">
        <v>674.66</v>
      </c>
      <c r="L57" s="472" t="s">
        <v>405</v>
      </c>
      <c r="M57" s="472" t="s">
        <v>405</v>
      </c>
      <c r="N57" s="472" t="s">
        <v>14</v>
      </c>
      <c r="O57" s="472" t="s">
        <v>505</v>
      </c>
      <c r="P57" s="472" t="s">
        <v>506</v>
      </c>
      <c r="Q57" s="472" t="s">
        <v>506</v>
      </c>
      <c r="R57" s="473" t="s">
        <v>507</v>
      </c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</row>
    <row r="58" spans="1:52" customFormat="1" ht="43.5" x14ac:dyDescent="0.25">
      <c r="A58" s="21"/>
      <c r="B58" s="471" t="s">
        <v>503</v>
      </c>
      <c r="C58" s="472" t="s">
        <v>405</v>
      </c>
      <c r="D58" s="472" t="s">
        <v>405</v>
      </c>
      <c r="E58" s="472" t="s">
        <v>405</v>
      </c>
      <c r="F58" s="472" t="s">
        <v>405</v>
      </c>
      <c r="G58" s="472" t="s">
        <v>405</v>
      </c>
      <c r="H58" s="473" t="s">
        <v>504</v>
      </c>
      <c r="I58" s="474">
        <v>93720684</v>
      </c>
      <c r="J58" s="475" t="s">
        <v>405</v>
      </c>
      <c r="K58" s="472">
        <v>1238.02</v>
      </c>
      <c r="L58" s="472" t="s">
        <v>405</v>
      </c>
      <c r="M58" s="472" t="s">
        <v>405</v>
      </c>
      <c r="N58" s="472" t="s">
        <v>14</v>
      </c>
      <c r="O58" s="472" t="s">
        <v>505</v>
      </c>
      <c r="P58" s="472" t="s">
        <v>506</v>
      </c>
      <c r="Q58" s="472" t="s">
        <v>506</v>
      </c>
      <c r="R58" s="473" t="s">
        <v>507</v>
      </c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</row>
    <row r="59" spans="1:52" customFormat="1" ht="43.5" x14ac:dyDescent="0.25">
      <c r="A59" s="21"/>
      <c r="B59" s="471" t="s">
        <v>503</v>
      </c>
      <c r="C59" s="472" t="s">
        <v>405</v>
      </c>
      <c r="D59" s="472" t="s">
        <v>405</v>
      </c>
      <c r="E59" s="472" t="s">
        <v>405</v>
      </c>
      <c r="F59" s="472" t="s">
        <v>405</v>
      </c>
      <c r="G59" s="472" t="s">
        <v>405</v>
      </c>
      <c r="H59" s="473" t="s">
        <v>504</v>
      </c>
      <c r="I59" s="474">
        <v>93720684</v>
      </c>
      <c r="J59" s="475" t="s">
        <v>405</v>
      </c>
      <c r="K59" s="472">
        <v>1722.62</v>
      </c>
      <c r="L59" s="472" t="s">
        <v>405</v>
      </c>
      <c r="M59" s="472" t="s">
        <v>405</v>
      </c>
      <c r="N59" s="472" t="s">
        <v>14</v>
      </c>
      <c r="O59" s="472" t="s">
        <v>505</v>
      </c>
      <c r="P59" s="472" t="s">
        <v>506</v>
      </c>
      <c r="Q59" s="472" t="s">
        <v>506</v>
      </c>
      <c r="R59" s="473" t="s">
        <v>507</v>
      </c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</row>
    <row r="60" spans="1:52" customFormat="1" ht="43.5" x14ac:dyDescent="0.25">
      <c r="A60" s="21"/>
      <c r="B60" s="471" t="s">
        <v>503</v>
      </c>
      <c r="C60" s="472" t="s">
        <v>405</v>
      </c>
      <c r="D60" s="472" t="s">
        <v>405</v>
      </c>
      <c r="E60" s="472" t="s">
        <v>405</v>
      </c>
      <c r="F60" s="472" t="s">
        <v>405</v>
      </c>
      <c r="G60" s="472" t="s">
        <v>405</v>
      </c>
      <c r="H60" s="473" t="s">
        <v>504</v>
      </c>
      <c r="I60" s="474">
        <v>93720684</v>
      </c>
      <c r="J60" s="475" t="s">
        <v>405</v>
      </c>
      <c r="K60" s="472">
        <v>1448.92</v>
      </c>
      <c r="L60" s="472" t="s">
        <v>405</v>
      </c>
      <c r="M60" s="472" t="s">
        <v>405</v>
      </c>
      <c r="N60" s="472" t="s">
        <v>14</v>
      </c>
      <c r="O60" s="472" t="s">
        <v>505</v>
      </c>
      <c r="P60" s="472" t="s">
        <v>506</v>
      </c>
      <c r="Q60" s="472" t="s">
        <v>506</v>
      </c>
      <c r="R60" s="473" t="s">
        <v>507</v>
      </c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</row>
    <row r="61" spans="1:52" customFormat="1" ht="43.5" x14ac:dyDescent="0.25">
      <c r="A61" s="21"/>
      <c r="B61" s="471" t="s">
        <v>503</v>
      </c>
      <c r="C61" s="472" t="s">
        <v>405</v>
      </c>
      <c r="D61" s="472" t="s">
        <v>405</v>
      </c>
      <c r="E61" s="472" t="s">
        <v>405</v>
      </c>
      <c r="F61" s="472" t="s">
        <v>405</v>
      </c>
      <c r="G61" s="472" t="s">
        <v>405</v>
      </c>
      <c r="H61" s="473" t="s">
        <v>504</v>
      </c>
      <c r="I61" s="474">
        <v>93720684</v>
      </c>
      <c r="J61" s="475" t="s">
        <v>405</v>
      </c>
      <c r="K61" s="472">
        <v>866.54</v>
      </c>
      <c r="L61" s="472" t="s">
        <v>405</v>
      </c>
      <c r="M61" s="472" t="s">
        <v>405</v>
      </c>
      <c r="N61" s="472" t="s">
        <v>14</v>
      </c>
      <c r="O61" s="472" t="s">
        <v>505</v>
      </c>
      <c r="P61" s="472" t="s">
        <v>506</v>
      </c>
      <c r="Q61" s="472" t="s">
        <v>506</v>
      </c>
      <c r="R61" s="473" t="s">
        <v>507</v>
      </c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</row>
    <row r="62" spans="1:52" customFormat="1" ht="43.5" x14ac:dyDescent="0.25">
      <c r="A62" s="21"/>
      <c r="B62" s="471" t="s">
        <v>503</v>
      </c>
      <c r="C62" s="472" t="s">
        <v>405</v>
      </c>
      <c r="D62" s="472" t="s">
        <v>405</v>
      </c>
      <c r="E62" s="472" t="s">
        <v>405</v>
      </c>
      <c r="F62" s="472" t="s">
        <v>405</v>
      </c>
      <c r="G62" s="472" t="s">
        <v>405</v>
      </c>
      <c r="H62" s="473" t="s">
        <v>504</v>
      </c>
      <c r="I62" s="474">
        <v>93720684</v>
      </c>
      <c r="J62" s="475" t="s">
        <v>405</v>
      </c>
      <c r="K62" s="472">
        <v>1618.5</v>
      </c>
      <c r="L62" s="472" t="s">
        <v>405</v>
      </c>
      <c r="M62" s="472" t="s">
        <v>405</v>
      </c>
      <c r="N62" s="472" t="s">
        <v>14</v>
      </c>
      <c r="O62" s="472" t="s">
        <v>505</v>
      </c>
      <c r="P62" s="472" t="s">
        <v>506</v>
      </c>
      <c r="Q62" s="472" t="s">
        <v>506</v>
      </c>
      <c r="R62" s="473" t="s">
        <v>507</v>
      </c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</row>
    <row r="63" spans="1:52" customFormat="1" ht="43.5" x14ac:dyDescent="0.25">
      <c r="A63" s="21"/>
      <c r="B63" s="471" t="s">
        <v>503</v>
      </c>
      <c r="C63" s="472" t="s">
        <v>405</v>
      </c>
      <c r="D63" s="472" t="s">
        <v>405</v>
      </c>
      <c r="E63" s="472" t="s">
        <v>405</v>
      </c>
      <c r="F63" s="472" t="s">
        <v>405</v>
      </c>
      <c r="G63" s="472" t="s">
        <v>405</v>
      </c>
      <c r="H63" s="473" t="s">
        <v>504</v>
      </c>
      <c r="I63" s="474">
        <v>93720684</v>
      </c>
      <c r="J63" s="475" t="s">
        <v>405</v>
      </c>
      <c r="K63" s="472">
        <v>866.98</v>
      </c>
      <c r="L63" s="472" t="s">
        <v>405</v>
      </c>
      <c r="M63" s="472" t="s">
        <v>405</v>
      </c>
      <c r="N63" s="472" t="s">
        <v>14</v>
      </c>
      <c r="O63" s="472" t="s">
        <v>505</v>
      </c>
      <c r="P63" s="472" t="s">
        <v>506</v>
      </c>
      <c r="Q63" s="472" t="s">
        <v>506</v>
      </c>
      <c r="R63" s="473" t="s">
        <v>507</v>
      </c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</row>
    <row r="64" spans="1:52" customFormat="1" ht="43.5" x14ac:dyDescent="0.25">
      <c r="A64" s="21"/>
      <c r="B64" s="471" t="s">
        <v>503</v>
      </c>
      <c r="C64" s="472" t="s">
        <v>405</v>
      </c>
      <c r="D64" s="472" t="s">
        <v>405</v>
      </c>
      <c r="E64" s="472" t="s">
        <v>405</v>
      </c>
      <c r="F64" s="472" t="s">
        <v>405</v>
      </c>
      <c r="G64" s="472" t="s">
        <v>405</v>
      </c>
      <c r="H64" s="473" t="s">
        <v>504</v>
      </c>
      <c r="I64" s="474">
        <v>94371696</v>
      </c>
      <c r="J64" s="475" t="s">
        <v>405</v>
      </c>
      <c r="K64" s="472">
        <v>6377.3</v>
      </c>
      <c r="L64" s="472" t="s">
        <v>405</v>
      </c>
      <c r="M64" s="472" t="s">
        <v>405</v>
      </c>
      <c r="N64" s="472" t="s">
        <v>14</v>
      </c>
      <c r="O64" s="472" t="s">
        <v>505</v>
      </c>
      <c r="P64" s="472" t="s">
        <v>506</v>
      </c>
      <c r="Q64" s="472" t="s">
        <v>506</v>
      </c>
      <c r="R64" s="473" t="s">
        <v>507</v>
      </c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</row>
    <row r="65" spans="1:52" customFormat="1" ht="43.5" x14ac:dyDescent="0.25">
      <c r="A65" s="21"/>
      <c r="B65" s="471" t="s">
        <v>503</v>
      </c>
      <c r="C65" s="472" t="s">
        <v>405</v>
      </c>
      <c r="D65" s="472" t="s">
        <v>405</v>
      </c>
      <c r="E65" s="472" t="s">
        <v>405</v>
      </c>
      <c r="F65" s="472" t="s">
        <v>405</v>
      </c>
      <c r="G65" s="472" t="s">
        <v>405</v>
      </c>
      <c r="H65" s="473" t="s">
        <v>504</v>
      </c>
      <c r="I65" s="474">
        <v>94371696</v>
      </c>
      <c r="J65" s="475" t="s">
        <v>405</v>
      </c>
      <c r="K65" s="472">
        <v>5519.6</v>
      </c>
      <c r="L65" s="472" t="s">
        <v>405</v>
      </c>
      <c r="M65" s="472" t="s">
        <v>405</v>
      </c>
      <c r="N65" s="472" t="s">
        <v>14</v>
      </c>
      <c r="O65" s="472" t="s">
        <v>505</v>
      </c>
      <c r="P65" s="472" t="s">
        <v>506</v>
      </c>
      <c r="Q65" s="472" t="s">
        <v>506</v>
      </c>
      <c r="R65" s="473" t="s">
        <v>507</v>
      </c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</row>
    <row r="66" spans="1:52" customFormat="1" ht="43.5" x14ac:dyDescent="0.25">
      <c r="A66" s="21"/>
      <c r="B66" s="471" t="s">
        <v>503</v>
      </c>
      <c r="C66" s="472" t="s">
        <v>405</v>
      </c>
      <c r="D66" s="472" t="s">
        <v>405</v>
      </c>
      <c r="E66" s="472" t="s">
        <v>405</v>
      </c>
      <c r="F66" s="472" t="s">
        <v>405</v>
      </c>
      <c r="G66" s="472" t="s">
        <v>405</v>
      </c>
      <c r="H66" s="473" t="s">
        <v>504</v>
      </c>
      <c r="I66" s="474">
        <v>94371696</v>
      </c>
      <c r="J66" s="475" t="s">
        <v>405</v>
      </c>
      <c r="K66" s="472">
        <v>1822.05</v>
      </c>
      <c r="L66" s="472" t="s">
        <v>405</v>
      </c>
      <c r="M66" s="472" t="s">
        <v>405</v>
      </c>
      <c r="N66" s="472" t="s">
        <v>14</v>
      </c>
      <c r="O66" s="472" t="s">
        <v>505</v>
      </c>
      <c r="P66" s="472" t="s">
        <v>506</v>
      </c>
      <c r="Q66" s="472" t="s">
        <v>506</v>
      </c>
      <c r="R66" s="473" t="s">
        <v>507</v>
      </c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</row>
    <row r="67" spans="1:52" customFormat="1" ht="43.5" x14ac:dyDescent="0.25">
      <c r="A67" s="21"/>
      <c r="B67" s="471" t="s">
        <v>503</v>
      </c>
      <c r="C67" s="472" t="s">
        <v>405</v>
      </c>
      <c r="D67" s="472" t="s">
        <v>405</v>
      </c>
      <c r="E67" s="472" t="s">
        <v>405</v>
      </c>
      <c r="F67" s="472" t="s">
        <v>405</v>
      </c>
      <c r="G67" s="472" t="s">
        <v>405</v>
      </c>
      <c r="H67" s="473" t="s">
        <v>504</v>
      </c>
      <c r="I67" s="474">
        <v>94371696</v>
      </c>
      <c r="J67" s="475" t="s">
        <v>405</v>
      </c>
      <c r="K67" s="472">
        <v>1346.78</v>
      </c>
      <c r="L67" s="472" t="s">
        <v>405</v>
      </c>
      <c r="M67" s="472" t="s">
        <v>405</v>
      </c>
      <c r="N67" s="472" t="s">
        <v>14</v>
      </c>
      <c r="O67" s="472" t="s">
        <v>505</v>
      </c>
      <c r="P67" s="472" t="s">
        <v>506</v>
      </c>
      <c r="Q67" s="472" t="s">
        <v>506</v>
      </c>
      <c r="R67" s="473" t="s">
        <v>507</v>
      </c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</row>
    <row r="68" spans="1:52" customFormat="1" ht="43.5" x14ac:dyDescent="0.25">
      <c r="A68" s="21"/>
      <c r="B68" s="471" t="s">
        <v>503</v>
      </c>
      <c r="C68" s="472" t="s">
        <v>405</v>
      </c>
      <c r="D68" s="472" t="s">
        <v>405</v>
      </c>
      <c r="E68" s="472" t="s">
        <v>405</v>
      </c>
      <c r="F68" s="472" t="s">
        <v>405</v>
      </c>
      <c r="G68" s="472" t="s">
        <v>405</v>
      </c>
      <c r="H68" s="473" t="s">
        <v>504</v>
      </c>
      <c r="I68" s="474">
        <v>94383286</v>
      </c>
      <c r="J68" s="475" t="s">
        <v>405</v>
      </c>
      <c r="K68" s="472">
        <v>214.32</v>
      </c>
      <c r="L68" s="472" t="s">
        <v>405</v>
      </c>
      <c r="M68" s="472" t="s">
        <v>405</v>
      </c>
      <c r="N68" s="472" t="s">
        <v>14</v>
      </c>
      <c r="O68" s="472" t="s">
        <v>505</v>
      </c>
      <c r="P68" s="472" t="s">
        <v>506</v>
      </c>
      <c r="Q68" s="472" t="s">
        <v>506</v>
      </c>
      <c r="R68" s="473" t="s">
        <v>507</v>
      </c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</row>
    <row r="69" spans="1:52" customFormat="1" ht="43.5" x14ac:dyDescent="0.25">
      <c r="A69" s="21"/>
      <c r="B69" s="471" t="s">
        <v>503</v>
      </c>
      <c r="C69" s="472" t="s">
        <v>405</v>
      </c>
      <c r="D69" s="472" t="s">
        <v>405</v>
      </c>
      <c r="E69" s="472" t="s">
        <v>405</v>
      </c>
      <c r="F69" s="472" t="s">
        <v>405</v>
      </c>
      <c r="G69" s="472" t="s">
        <v>405</v>
      </c>
      <c r="H69" s="473" t="s">
        <v>504</v>
      </c>
      <c r="I69" s="474">
        <v>94383286</v>
      </c>
      <c r="J69" s="475" t="s">
        <v>405</v>
      </c>
      <c r="K69" s="472">
        <v>158.88</v>
      </c>
      <c r="L69" s="472" t="s">
        <v>405</v>
      </c>
      <c r="M69" s="472" t="s">
        <v>405</v>
      </c>
      <c r="N69" s="472" t="s">
        <v>14</v>
      </c>
      <c r="O69" s="472" t="s">
        <v>505</v>
      </c>
      <c r="P69" s="472" t="s">
        <v>506</v>
      </c>
      <c r="Q69" s="472" t="s">
        <v>506</v>
      </c>
      <c r="R69" s="473" t="s">
        <v>507</v>
      </c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</row>
    <row r="70" spans="1:52" customFormat="1" ht="43.5" x14ac:dyDescent="0.25">
      <c r="A70" s="21"/>
      <c r="B70" s="471" t="s">
        <v>503</v>
      </c>
      <c r="C70" s="472" t="s">
        <v>405</v>
      </c>
      <c r="D70" s="472" t="s">
        <v>405</v>
      </c>
      <c r="E70" s="472" t="s">
        <v>405</v>
      </c>
      <c r="F70" s="472" t="s">
        <v>405</v>
      </c>
      <c r="G70" s="472" t="s">
        <v>405</v>
      </c>
      <c r="H70" s="473" t="s">
        <v>504</v>
      </c>
      <c r="I70" s="474">
        <v>94379436</v>
      </c>
      <c r="J70" s="475" t="s">
        <v>405</v>
      </c>
      <c r="K70" s="472">
        <v>27.51</v>
      </c>
      <c r="L70" s="472" t="s">
        <v>405</v>
      </c>
      <c r="M70" s="472" t="s">
        <v>405</v>
      </c>
      <c r="N70" s="472" t="s">
        <v>14</v>
      </c>
      <c r="O70" s="472" t="s">
        <v>505</v>
      </c>
      <c r="P70" s="472" t="s">
        <v>506</v>
      </c>
      <c r="Q70" s="472" t="s">
        <v>506</v>
      </c>
      <c r="R70" s="473" t="s">
        <v>507</v>
      </c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</row>
    <row r="71" spans="1:52" customFormat="1" ht="43.5" x14ac:dyDescent="0.25">
      <c r="A71" s="21"/>
      <c r="B71" s="471" t="s">
        <v>503</v>
      </c>
      <c r="C71" s="472" t="s">
        <v>405</v>
      </c>
      <c r="D71" s="472" t="s">
        <v>405</v>
      </c>
      <c r="E71" s="472" t="s">
        <v>405</v>
      </c>
      <c r="F71" s="472" t="s">
        <v>405</v>
      </c>
      <c r="G71" s="472" t="s">
        <v>405</v>
      </c>
      <c r="H71" s="473" t="s">
        <v>504</v>
      </c>
      <c r="I71" s="474">
        <v>94335071</v>
      </c>
      <c r="J71" s="475" t="s">
        <v>405</v>
      </c>
      <c r="K71" s="472">
        <v>190.08</v>
      </c>
      <c r="L71" s="472" t="s">
        <v>405</v>
      </c>
      <c r="M71" s="472" t="s">
        <v>405</v>
      </c>
      <c r="N71" s="472" t="s">
        <v>14</v>
      </c>
      <c r="O71" s="472" t="s">
        <v>505</v>
      </c>
      <c r="P71" s="472" t="s">
        <v>506</v>
      </c>
      <c r="Q71" s="472" t="s">
        <v>506</v>
      </c>
      <c r="R71" s="473" t="s">
        <v>507</v>
      </c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</row>
    <row r="72" spans="1:52" customFormat="1" ht="43.5" x14ac:dyDescent="0.25">
      <c r="A72" s="21"/>
      <c r="B72" s="471" t="s">
        <v>503</v>
      </c>
      <c r="C72" s="472" t="s">
        <v>405</v>
      </c>
      <c r="D72" s="472" t="s">
        <v>405</v>
      </c>
      <c r="E72" s="472" t="s">
        <v>405</v>
      </c>
      <c r="F72" s="472" t="s">
        <v>405</v>
      </c>
      <c r="G72" s="472" t="s">
        <v>405</v>
      </c>
      <c r="H72" s="473" t="s">
        <v>504</v>
      </c>
      <c r="I72" s="474">
        <v>94346745</v>
      </c>
      <c r="J72" s="475" t="s">
        <v>405</v>
      </c>
      <c r="K72" s="472">
        <v>75.430000000000007</v>
      </c>
      <c r="L72" s="472" t="s">
        <v>405</v>
      </c>
      <c r="M72" s="472" t="s">
        <v>405</v>
      </c>
      <c r="N72" s="472" t="s">
        <v>14</v>
      </c>
      <c r="O72" s="472" t="s">
        <v>505</v>
      </c>
      <c r="P72" s="472" t="s">
        <v>506</v>
      </c>
      <c r="Q72" s="472" t="s">
        <v>506</v>
      </c>
      <c r="R72" s="473" t="s">
        <v>507</v>
      </c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</row>
    <row r="73" spans="1:52" customFormat="1" ht="43.5" x14ac:dyDescent="0.25">
      <c r="A73" s="21"/>
      <c r="B73" s="471" t="s">
        <v>503</v>
      </c>
      <c r="C73" s="472" t="s">
        <v>405</v>
      </c>
      <c r="D73" s="472" t="s">
        <v>405</v>
      </c>
      <c r="E73" s="472" t="s">
        <v>405</v>
      </c>
      <c r="F73" s="472" t="s">
        <v>405</v>
      </c>
      <c r="G73" s="472" t="s">
        <v>405</v>
      </c>
      <c r="H73" s="473" t="s">
        <v>504</v>
      </c>
      <c r="I73" s="474">
        <v>94346745</v>
      </c>
      <c r="J73" s="475" t="s">
        <v>405</v>
      </c>
      <c r="K73" s="472">
        <v>103.2</v>
      </c>
      <c r="L73" s="472" t="s">
        <v>405</v>
      </c>
      <c r="M73" s="472" t="s">
        <v>405</v>
      </c>
      <c r="N73" s="472" t="s">
        <v>14</v>
      </c>
      <c r="O73" s="472" t="s">
        <v>505</v>
      </c>
      <c r="P73" s="472" t="s">
        <v>506</v>
      </c>
      <c r="Q73" s="472" t="s">
        <v>506</v>
      </c>
      <c r="R73" s="473" t="s">
        <v>507</v>
      </c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</row>
    <row r="74" spans="1:52" customFormat="1" ht="43.5" x14ac:dyDescent="0.25">
      <c r="A74" s="21"/>
      <c r="B74" s="471" t="s">
        <v>503</v>
      </c>
      <c r="C74" s="472" t="s">
        <v>405</v>
      </c>
      <c r="D74" s="472" t="s">
        <v>405</v>
      </c>
      <c r="E74" s="472" t="s">
        <v>405</v>
      </c>
      <c r="F74" s="472" t="s">
        <v>405</v>
      </c>
      <c r="G74" s="472" t="s">
        <v>405</v>
      </c>
      <c r="H74" s="473" t="s">
        <v>504</v>
      </c>
      <c r="I74" s="474">
        <v>94330770</v>
      </c>
      <c r="J74" s="475" t="s">
        <v>405</v>
      </c>
      <c r="K74" s="472">
        <v>838.51</v>
      </c>
      <c r="L74" s="472" t="s">
        <v>405</v>
      </c>
      <c r="M74" s="472" t="s">
        <v>405</v>
      </c>
      <c r="N74" s="472" t="s">
        <v>14</v>
      </c>
      <c r="O74" s="472" t="s">
        <v>505</v>
      </c>
      <c r="P74" s="472" t="s">
        <v>506</v>
      </c>
      <c r="Q74" s="472" t="s">
        <v>506</v>
      </c>
      <c r="R74" s="473" t="s">
        <v>507</v>
      </c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</row>
    <row r="75" spans="1:52" customFormat="1" ht="43.5" x14ac:dyDescent="0.25">
      <c r="A75" s="21"/>
      <c r="B75" s="471" t="s">
        <v>503</v>
      </c>
      <c r="C75" s="472" t="s">
        <v>405</v>
      </c>
      <c r="D75" s="472" t="s">
        <v>405</v>
      </c>
      <c r="E75" s="472" t="s">
        <v>405</v>
      </c>
      <c r="F75" s="472" t="s">
        <v>405</v>
      </c>
      <c r="G75" s="472" t="s">
        <v>405</v>
      </c>
      <c r="H75" s="473" t="s">
        <v>504</v>
      </c>
      <c r="I75" s="474">
        <v>94340667</v>
      </c>
      <c r="J75" s="475" t="s">
        <v>405</v>
      </c>
      <c r="K75" s="472">
        <v>1540.71</v>
      </c>
      <c r="L75" s="472" t="s">
        <v>405</v>
      </c>
      <c r="M75" s="472" t="s">
        <v>405</v>
      </c>
      <c r="N75" s="472" t="s">
        <v>14</v>
      </c>
      <c r="O75" s="472" t="s">
        <v>505</v>
      </c>
      <c r="P75" s="472" t="s">
        <v>506</v>
      </c>
      <c r="Q75" s="472" t="s">
        <v>506</v>
      </c>
      <c r="R75" s="473" t="s">
        <v>507</v>
      </c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</row>
    <row r="76" spans="1:52" customFormat="1" ht="43.5" x14ac:dyDescent="0.25">
      <c r="A76" s="21"/>
      <c r="B76" s="471" t="s">
        <v>503</v>
      </c>
      <c r="C76" s="472" t="s">
        <v>405</v>
      </c>
      <c r="D76" s="472" t="s">
        <v>405</v>
      </c>
      <c r="E76" s="472" t="s">
        <v>405</v>
      </c>
      <c r="F76" s="472" t="s">
        <v>405</v>
      </c>
      <c r="G76" s="472" t="s">
        <v>405</v>
      </c>
      <c r="H76" s="473" t="s">
        <v>504</v>
      </c>
      <c r="I76" s="474">
        <v>94340667</v>
      </c>
      <c r="J76" s="475" t="s">
        <v>405</v>
      </c>
      <c r="K76" s="472">
        <v>1821.12</v>
      </c>
      <c r="L76" s="472" t="s">
        <v>405</v>
      </c>
      <c r="M76" s="472" t="s">
        <v>405</v>
      </c>
      <c r="N76" s="472" t="s">
        <v>14</v>
      </c>
      <c r="O76" s="472" t="s">
        <v>505</v>
      </c>
      <c r="P76" s="472" t="s">
        <v>506</v>
      </c>
      <c r="Q76" s="472" t="s">
        <v>506</v>
      </c>
      <c r="R76" s="473" t="s">
        <v>507</v>
      </c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</row>
    <row r="77" spans="1:52" customFormat="1" ht="43.5" x14ac:dyDescent="0.25">
      <c r="A77" s="21"/>
      <c r="B77" s="471" t="s">
        <v>503</v>
      </c>
      <c r="C77" s="472" t="s">
        <v>405</v>
      </c>
      <c r="D77" s="472" t="s">
        <v>405</v>
      </c>
      <c r="E77" s="472" t="s">
        <v>405</v>
      </c>
      <c r="F77" s="472" t="s">
        <v>405</v>
      </c>
      <c r="G77" s="472" t="s">
        <v>405</v>
      </c>
      <c r="H77" s="473" t="s">
        <v>504</v>
      </c>
      <c r="I77" s="474">
        <v>94324920</v>
      </c>
      <c r="J77" s="475" t="s">
        <v>405</v>
      </c>
      <c r="K77" s="472">
        <v>59.48</v>
      </c>
      <c r="L77" s="472" t="s">
        <v>405</v>
      </c>
      <c r="M77" s="472" t="s">
        <v>405</v>
      </c>
      <c r="N77" s="472" t="s">
        <v>14</v>
      </c>
      <c r="O77" s="472" t="s">
        <v>505</v>
      </c>
      <c r="P77" s="472" t="s">
        <v>506</v>
      </c>
      <c r="Q77" s="472" t="s">
        <v>506</v>
      </c>
      <c r="R77" s="473" t="s">
        <v>507</v>
      </c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</row>
    <row r="78" spans="1:52" customFormat="1" ht="43.5" x14ac:dyDescent="0.25">
      <c r="A78" s="21"/>
      <c r="B78" s="471" t="s">
        <v>503</v>
      </c>
      <c r="C78" s="472" t="s">
        <v>405</v>
      </c>
      <c r="D78" s="472" t="s">
        <v>405</v>
      </c>
      <c r="E78" s="472" t="s">
        <v>405</v>
      </c>
      <c r="F78" s="472" t="s">
        <v>405</v>
      </c>
      <c r="G78" s="472" t="s">
        <v>405</v>
      </c>
      <c r="H78" s="473" t="s">
        <v>504</v>
      </c>
      <c r="I78" s="474">
        <v>94324920</v>
      </c>
      <c r="J78" s="475" t="s">
        <v>405</v>
      </c>
      <c r="K78" s="472">
        <v>29.74</v>
      </c>
      <c r="L78" s="472" t="s">
        <v>405</v>
      </c>
      <c r="M78" s="472" t="s">
        <v>405</v>
      </c>
      <c r="N78" s="472" t="s">
        <v>14</v>
      </c>
      <c r="O78" s="472" t="s">
        <v>505</v>
      </c>
      <c r="P78" s="472" t="s">
        <v>506</v>
      </c>
      <c r="Q78" s="472" t="s">
        <v>506</v>
      </c>
      <c r="R78" s="473" t="s">
        <v>507</v>
      </c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</row>
    <row r="79" spans="1:52" customFormat="1" ht="43.5" x14ac:dyDescent="0.25">
      <c r="A79" s="21"/>
      <c r="B79" s="471" t="s">
        <v>503</v>
      </c>
      <c r="C79" s="472" t="s">
        <v>405</v>
      </c>
      <c r="D79" s="472" t="s">
        <v>405</v>
      </c>
      <c r="E79" s="472" t="s">
        <v>405</v>
      </c>
      <c r="F79" s="472" t="s">
        <v>405</v>
      </c>
      <c r="G79" s="472" t="s">
        <v>405</v>
      </c>
      <c r="H79" s="473" t="s">
        <v>504</v>
      </c>
      <c r="I79" s="474">
        <v>94318480</v>
      </c>
      <c r="J79" s="475" t="s">
        <v>405</v>
      </c>
      <c r="K79" s="472">
        <v>380.68</v>
      </c>
      <c r="L79" s="472" t="s">
        <v>405</v>
      </c>
      <c r="M79" s="472" t="s">
        <v>405</v>
      </c>
      <c r="N79" s="472" t="s">
        <v>14</v>
      </c>
      <c r="O79" s="472" t="s">
        <v>505</v>
      </c>
      <c r="P79" s="472" t="s">
        <v>506</v>
      </c>
      <c r="Q79" s="472" t="s">
        <v>506</v>
      </c>
      <c r="R79" s="473" t="s">
        <v>507</v>
      </c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</row>
    <row r="80" spans="1:52" customFormat="1" ht="43.5" x14ac:dyDescent="0.25">
      <c r="A80" s="21"/>
      <c r="B80" s="471" t="s">
        <v>503</v>
      </c>
      <c r="C80" s="472" t="s">
        <v>405</v>
      </c>
      <c r="D80" s="472" t="s">
        <v>405</v>
      </c>
      <c r="E80" s="472" t="s">
        <v>405</v>
      </c>
      <c r="F80" s="472" t="s">
        <v>405</v>
      </c>
      <c r="G80" s="472" t="s">
        <v>405</v>
      </c>
      <c r="H80" s="473" t="s">
        <v>504</v>
      </c>
      <c r="I80" s="474">
        <v>94318480</v>
      </c>
      <c r="J80" s="475" t="s">
        <v>405</v>
      </c>
      <c r="K80" s="472">
        <v>278.83999999999997</v>
      </c>
      <c r="L80" s="472" t="s">
        <v>405</v>
      </c>
      <c r="M80" s="472" t="s">
        <v>405</v>
      </c>
      <c r="N80" s="472" t="s">
        <v>14</v>
      </c>
      <c r="O80" s="472" t="s">
        <v>505</v>
      </c>
      <c r="P80" s="472" t="s">
        <v>506</v>
      </c>
      <c r="Q80" s="472" t="s">
        <v>506</v>
      </c>
      <c r="R80" s="473" t="s">
        <v>507</v>
      </c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</row>
    <row r="81" spans="1:52" customFormat="1" ht="43.5" x14ac:dyDescent="0.25">
      <c r="A81" s="21"/>
      <c r="B81" s="471" t="s">
        <v>503</v>
      </c>
      <c r="C81" s="472" t="s">
        <v>405</v>
      </c>
      <c r="D81" s="472" t="s">
        <v>405</v>
      </c>
      <c r="E81" s="472" t="s">
        <v>405</v>
      </c>
      <c r="F81" s="472" t="s">
        <v>405</v>
      </c>
      <c r="G81" s="472" t="s">
        <v>405</v>
      </c>
      <c r="H81" s="473" t="s">
        <v>504</v>
      </c>
      <c r="I81" s="474">
        <v>94318480</v>
      </c>
      <c r="J81" s="475" t="s">
        <v>405</v>
      </c>
      <c r="K81" s="472">
        <v>71.86</v>
      </c>
      <c r="L81" s="472" t="s">
        <v>405</v>
      </c>
      <c r="M81" s="472" t="s">
        <v>405</v>
      </c>
      <c r="N81" s="472" t="s">
        <v>14</v>
      </c>
      <c r="O81" s="472" t="s">
        <v>505</v>
      </c>
      <c r="P81" s="472" t="s">
        <v>506</v>
      </c>
      <c r="Q81" s="472" t="s">
        <v>506</v>
      </c>
      <c r="R81" s="473" t="s">
        <v>507</v>
      </c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</row>
    <row r="82" spans="1:52" customFormat="1" ht="43.5" x14ac:dyDescent="0.25">
      <c r="A82" s="21"/>
      <c r="B82" s="471" t="s">
        <v>503</v>
      </c>
      <c r="C82" s="472" t="s">
        <v>405</v>
      </c>
      <c r="D82" s="472" t="s">
        <v>405</v>
      </c>
      <c r="E82" s="472" t="s">
        <v>405</v>
      </c>
      <c r="F82" s="472" t="s">
        <v>405</v>
      </c>
      <c r="G82" s="472" t="s">
        <v>405</v>
      </c>
      <c r="H82" s="473" t="s">
        <v>504</v>
      </c>
      <c r="I82" s="474">
        <v>94318480</v>
      </c>
      <c r="J82" s="475" t="s">
        <v>405</v>
      </c>
      <c r="K82" s="472">
        <v>70.42</v>
      </c>
      <c r="L82" s="472" t="s">
        <v>405</v>
      </c>
      <c r="M82" s="472" t="s">
        <v>405</v>
      </c>
      <c r="N82" s="472" t="s">
        <v>14</v>
      </c>
      <c r="O82" s="472" t="s">
        <v>505</v>
      </c>
      <c r="P82" s="472" t="s">
        <v>506</v>
      </c>
      <c r="Q82" s="472" t="s">
        <v>506</v>
      </c>
      <c r="R82" s="473" t="s">
        <v>507</v>
      </c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</row>
    <row r="83" spans="1:52" customFormat="1" ht="43.5" x14ac:dyDescent="0.25">
      <c r="A83" s="21"/>
      <c r="B83" s="471" t="s">
        <v>503</v>
      </c>
      <c r="C83" s="472" t="s">
        <v>405</v>
      </c>
      <c r="D83" s="472" t="s">
        <v>405</v>
      </c>
      <c r="E83" s="472" t="s">
        <v>405</v>
      </c>
      <c r="F83" s="472" t="s">
        <v>405</v>
      </c>
      <c r="G83" s="472" t="s">
        <v>405</v>
      </c>
      <c r="H83" s="473" t="s">
        <v>504</v>
      </c>
      <c r="I83" s="474">
        <v>94318480</v>
      </c>
      <c r="J83" s="475" t="s">
        <v>405</v>
      </c>
      <c r="K83" s="472">
        <v>56.2</v>
      </c>
      <c r="L83" s="472" t="s">
        <v>405</v>
      </c>
      <c r="M83" s="472" t="s">
        <v>405</v>
      </c>
      <c r="N83" s="472" t="s">
        <v>14</v>
      </c>
      <c r="O83" s="472" t="s">
        <v>505</v>
      </c>
      <c r="P83" s="472" t="s">
        <v>506</v>
      </c>
      <c r="Q83" s="472" t="s">
        <v>506</v>
      </c>
      <c r="R83" s="473" t="s">
        <v>507</v>
      </c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</row>
    <row r="84" spans="1:52" customFormat="1" ht="43.5" x14ac:dyDescent="0.25">
      <c r="A84" s="21"/>
      <c r="B84" s="471" t="s">
        <v>503</v>
      </c>
      <c r="C84" s="472" t="s">
        <v>405</v>
      </c>
      <c r="D84" s="472" t="s">
        <v>405</v>
      </c>
      <c r="E84" s="472" t="s">
        <v>405</v>
      </c>
      <c r="F84" s="472" t="s">
        <v>405</v>
      </c>
      <c r="G84" s="472" t="s">
        <v>405</v>
      </c>
      <c r="H84" s="473" t="s">
        <v>504</v>
      </c>
      <c r="I84" s="474">
        <v>94313414</v>
      </c>
      <c r="J84" s="475" t="s">
        <v>405</v>
      </c>
      <c r="K84" s="472">
        <v>6805.48</v>
      </c>
      <c r="L84" s="472" t="s">
        <v>405</v>
      </c>
      <c r="M84" s="472" t="s">
        <v>405</v>
      </c>
      <c r="N84" s="472" t="s">
        <v>14</v>
      </c>
      <c r="O84" s="472" t="s">
        <v>505</v>
      </c>
      <c r="P84" s="472" t="s">
        <v>506</v>
      </c>
      <c r="Q84" s="472" t="s">
        <v>506</v>
      </c>
      <c r="R84" s="473" t="s">
        <v>507</v>
      </c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</row>
    <row r="85" spans="1:52" customFormat="1" ht="43.5" x14ac:dyDescent="0.25">
      <c r="A85" s="21"/>
      <c r="B85" s="471" t="s">
        <v>503</v>
      </c>
      <c r="C85" s="472" t="s">
        <v>405</v>
      </c>
      <c r="D85" s="472" t="s">
        <v>405</v>
      </c>
      <c r="E85" s="472" t="s">
        <v>405</v>
      </c>
      <c r="F85" s="472" t="s">
        <v>405</v>
      </c>
      <c r="G85" s="472" t="s">
        <v>405</v>
      </c>
      <c r="H85" s="473" t="s">
        <v>504</v>
      </c>
      <c r="I85" s="474">
        <v>94313414</v>
      </c>
      <c r="J85" s="475" t="s">
        <v>405</v>
      </c>
      <c r="K85" s="472">
        <v>6876.62</v>
      </c>
      <c r="L85" s="472" t="s">
        <v>405</v>
      </c>
      <c r="M85" s="472" t="s">
        <v>405</v>
      </c>
      <c r="N85" s="472" t="s">
        <v>14</v>
      </c>
      <c r="O85" s="472" t="s">
        <v>505</v>
      </c>
      <c r="P85" s="472" t="s">
        <v>506</v>
      </c>
      <c r="Q85" s="472" t="s">
        <v>506</v>
      </c>
      <c r="R85" s="473" t="s">
        <v>507</v>
      </c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</row>
    <row r="86" spans="1:52" customFormat="1" ht="43.5" x14ac:dyDescent="0.25">
      <c r="A86" s="21"/>
      <c r="B86" s="471" t="s">
        <v>503</v>
      </c>
      <c r="C86" s="472" t="s">
        <v>405</v>
      </c>
      <c r="D86" s="472" t="s">
        <v>405</v>
      </c>
      <c r="E86" s="472" t="s">
        <v>405</v>
      </c>
      <c r="F86" s="472" t="s">
        <v>405</v>
      </c>
      <c r="G86" s="472" t="s">
        <v>405</v>
      </c>
      <c r="H86" s="473" t="s">
        <v>504</v>
      </c>
      <c r="I86" s="474">
        <v>94313414</v>
      </c>
      <c r="J86" s="475" t="s">
        <v>405</v>
      </c>
      <c r="K86" s="472">
        <v>1583.49</v>
      </c>
      <c r="L86" s="472" t="s">
        <v>405</v>
      </c>
      <c r="M86" s="472" t="s">
        <v>405</v>
      </c>
      <c r="N86" s="472" t="s">
        <v>14</v>
      </c>
      <c r="O86" s="472" t="s">
        <v>505</v>
      </c>
      <c r="P86" s="472" t="s">
        <v>506</v>
      </c>
      <c r="Q86" s="472" t="s">
        <v>506</v>
      </c>
      <c r="R86" s="473" t="s">
        <v>507</v>
      </c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</row>
    <row r="87" spans="1:52" customFormat="1" ht="43.5" x14ac:dyDescent="0.25">
      <c r="A87" s="21"/>
      <c r="B87" s="471" t="s">
        <v>503</v>
      </c>
      <c r="C87" s="472" t="s">
        <v>405</v>
      </c>
      <c r="D87" s="472" t="s">
        <v>405</v>
      </c>
      <c r="E87" s="472" t="s">
        <v>405</v>
      </c>
      <c r="F87" s="472" t="s">
        <v>405</v>
      </c>
      <c r="G87" s="472" t="s">
        <v>405</v>
      </c>
      <c r="H87" s="473" t="s">
        <v>504</v>
      </c>
      <c r="I87" s="474">
        <v>94313414</v>
      </c>
      <c r="J87" s="475" t="s">
        <v>405</v>
      </c>
      <c r="K87" s="472">
        <v>110.31</v>
      </c>
      <c r="L87" s="472" t="s">
        <v>405</v>
      </c>
      <c r="M87" s="472" t="s">
        <v>405</v>
      </c>
      <c r="N87" s="472" t="s">
        <v>14</v>
      </c>
      <c r="O87" s="472" t="s">
        <v>505</v>
      </c>
      <c r="P87" s="472" t="s">
        <v>506</v>
      </c>
      <c r="Q87" s="472" t="s">
        <v>506</v>
      </c>
      <c r="R87" s="473" t="s">
        <v>507</v>
      </c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</row>
    <row r="88" spans="1:52" customFormat="1" ht="43.5" x14ac:dyDescent="0.25">
      <c r="A88" s="21"/>
      <c r="B88" s="471" t="s">
        <v>503</v>
      </c>
      <c r="C88" s="472" t="s">
        <v>405</v>
      </c>
      <c r="D88" s="472" t="s">
        <v>405</v>
      </c>
      <c r="E88" s="472" t="s">
        <v>405</v>
      </c>
      <c r="F88" s="472" t="s">
        <v>405</v>
      </c>
      <c r="G88" s="472" t="s">
        <v>405</v>
      </c>
      <c r="H88" s="473" t="s">
        <v>504</v>
      </c>
      <c r="I88" s="474">
        <v>94313414</v>
      </c>
      <c r="J88" s="475" t="s">
        <v>405</v>
      </c>
      <c r="K88" s="472">
        <v>1954.5</v>
      </c>
      <c r="L88" s="472" t="s">
        <v>405</v>
      </c>
      <c r="M88" s="472" t="s">
        <v>405</v>
      </c>
      <c r="N88" s="472" t="s">
        <v>14</v>
      </c>
      <c r="O88" s="472" t="s">
        <v>505</v>
      </c>
      <c r="P88" s="472" t="s">
        <v>506</v>
      </c>
      <c r="Q88" s="472" t="s">
        <v>506</v>
      </c>
      <c r="R88" s="473" t="s">
        <v>507</v>
      </c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</row>
    <row r="89" spans="1:52" customFormat="1" ht="43.5" x14ac:dyDescent="0.25">
      <c r="A89" s="21"/>
      <c r="B89" s="471" t="s">
        <v>503</v>
      </c>
      <c r="C89" s="472" t="s">
        <v>405</v>
      </c>
      <c r="D89" s="472" t="s">
        <v>405</v>
      </c>
      <c r="E89" s="472" t="s">
        <v>405</v>
      </c>
      <c r="F89" s="472" t="s">
        <v>405</v>
      </c>
      <c r="G89" s="472" t="s">
        <v>405</v>
      </c>
      <c r="H89" s="473" t="s">
        <v>504</v>
      </c>
      <c r="I89" s="474">
        <v>94313414</v>
      </c>
      <c r="J89" s="475" t="s">
        <v>405</v>
      </c>
      <c r="K89" s="472">
        <v>1886.36</v>
      </c>
      <c r="L89" s="472" t="s">
        <v>405</v>
      </c>
      <c r="M89" s="472" t="s">
        <v>405</v>
      </c>
      <c r="N89" s="472" t="s">
        <v>14</v>
      </c>
      <c r="O89" s="472" t="s">
        <v>505</v>
      </c>
      <c r="P89" s="472" t="s">
        <v>506</v>
      </c>
      <c r="Q89" s="472" t="s">
        <v>506</v>
      </c>
      <c r="R89" s="473" t="s">
        <v>507</v>
      </c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</row>
    <row r="90" spans="1:52" customFormat="1" ht="43.5" x14ac:dyDescent="0.25">
      <c r="A90" s="21"/>
      <c r="B90" s="471" t="s">
        <v>503</v>
      </c>
      <c r="C90" s="472" t="s">
        <v>405</v>
      </c>
      <c r="D90" s="472" t="s">
        <v>405</v>
      </c>
      <c r="E90" s="472" t="s">
        <v>405</v>
      </c>
      <c r="F90" s="472" t="s">
        <v>405</v>
      </c>
      <c r="G90" s="472" t="s">
        <v>405</v>
      </c>
      <c r="H90" s="473" t="s">
        <v>504</v>
      </c>
      <c r="I90" s="474">
        <v>94334257</v>
      </c>
      <c r="J90" s="475" t="s">
        <v>405</v>
      </c>
      <c r="K90" s="472">
        <v>55.2</v>
      </c>
      <c r="L90" s="472" t="s">
        <v>405</v>
      </c>
      <c r="M90" s="472" t="s">
        <v>405</v>
      </c>
      <c r="N90" s="472" t="s">
        <v>14</v>
      </c>
      <c r="O90" s="472" t="s">
        <v>505</v>
      </c>
      <c r="P90" s="472" t="s">
        <v>506</v>
      </c>
      <c r="Q90" s="472" t="s">
        <v>506</v>
      </c>
      <c r="R90" s="473" t="s">
        <v>507</v>
      </c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</row>
    <row r="91" spans="1:52" customFormat="1" ht="43.5" x14ac:dyDescent="0.25">
      <c r="A91" s="21"/>
      <c r="B91" s="471" t="s">
        <v>503</v>
      </c>
      <c r="C91" s="472" t="s">
        <v>405</v>
      </c>
      <c r="D91" s="472" t="s">
        <v>405</v>
      </c>
      <c r="E91" s="472" t="s">
        <v>405</v>
      </c>
      <c r="F91" s="472" t="s">
        <v>405</v>
      </c>
      <c r="G91" s="472" t="s">
        <v>405</v>
      </c>
      <c r="H91" s="473" t="s">
        <v>504</v>
      </c>
      <c r="I91" s="474">
        <v>94266191</v>
      </c>
      <c r="J91" s="475" t="s">
        <v>405</v>
      </c>
      <c r="K91" s="472">
        <v>291.62</v>
      </c>
      <c r="L91" s="472" t="s">
        <v>405</v>
      </c>
      <c r="M91" s="472" t="s">
        <v>405</v>
      </c>
      <c r="N91" s="472" t="s">
        <v>14</v>
      </c>
      <c r="O91" s="472" t="s">
        <v>505</v>
      </c>
      <c r="P91" s="472" t="s">
        <v>506</v>
      </c>
      <c r="Q91" s="472" t="s">
        <v>506</v>
      </c>
      <c r="R91" s="473" t="s">
        <v>507</v>
      </c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</row>
    <row r="92" spans="1:52" customFormat="1" ht="43.5" x14ac:dyDescent="0.25">
      <c r="A92" s="21"/>
      <c r="B92" s="471" t="s">
        <v>503</v>
      </c>
      <c r="C92" s="472" t="s">
        <v>405</v>
      </c>
      <c r="D92" s="472" t="s">
        <v>405</v>
      </c>
      <c r="E92" s="472" t="s">
        <v>405</v>
      </c>
      <c r="F92" s="472" t="s">
        <v>405</v>
      </c>
      <c r="G92" s="472" t="s">
        <v>405</v>
      </c>
      <c r="H92" s="473" t="s">
        <v>504</v>
      </c>
      <c r="I92" s="474">
        <v>94266191</v>
      </c>
      <c r="J92" s="475" t="s">
        <v>405</v>
      </c>
      <c r="K92" s="472">
        <v>1208.6400000000001</v>
      </c>
      <c r="L92" s="472" t="s">
        <v>405</v>
      </c>
      <c r="M92" s="472" t="s">
        <v>405</v>
      </c>
      <c r="N92" s="472" t="s">
        <v>14</v>
      </c>
      <c r="O92" s="472" t="s">
        <v>505</v>
      </c>
      <c r="P92" s="472" t="s">
        <v>506</v>
      </c>
      <c r="Q92" s="472" t="s">
        <v>506</v>
      </c>
      <c r="R92" s="473" t="s">
        <v>507</v>
      </c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</row>
    <row r="93" spans="1:52" customFormat="1" ht="43.5" x14ac:dyDescent="0.25">
      <c r="A93" s="21"/>
      <c r="B93" s="471" t="s">
        <v>503</v>
      </c>
      <c r="C93" s="472" t="s">
        <v>405</v>
      </c>
      <c r="D93" s="472" t="s">
        <v>405</v>
      </c>
      <c r="E93" s="472" t="s">
        <v>405</v>
      </c>
      <c r="F93" s="472" t="s">
        <v>405</v>
      </c>
      <c r="G93" s="472" t="s">
        <v>405</v>
      </c>
      <c r="H93" s="473" t="s">
        <v>504</v>
      </c>
      <c r="I93" s="474">
        <v>94263371</v>
      </c>
      <c r="J93" s="475" t="s">
        <v>405</v>
      </c>
      <c r="K93" s="472">
        <v>106.78</v>
      </c>
      <c r="L93" s="472" t="s">
        <v>405</v>
      </c>
      <c r="M93" s="472" t="s">
        <v>405</v>
      </c>
      <c r="N93" s="472" t="s">
        <v>14</v>
      </c>
      <c r="O93" s="472" t="s">
        <v>505</v>
      </c>
      <c r="P93" s="472" t="s">
        <v>506</v>
      </c>
      <c r="Q93" s="472" t="s">
        <v>506</v>
      </c>
      <c r="R93" s="473" t="s">
        <v>507</v>
      </c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</row>
    <row r="94" spans="1:52" customFormat="1" ht="43.5" x14ac:dyDescent="0.25">
      <c r="A94" s="21"/>
      <c r="B94" s="471" t="s">
        <v>503</v>
      </c>
      <c r="C94" s="472" t="s">
        <v>405</v>
      </c>
      <c r="D94" s="472" t="s">
        <v>405</v>
      </c>
      <c r="E94" s="472" t="s">
        <v>405</v>
      </c>
      <c r="F94" s="472" t="s">
        <v>405</v>
      </c>
      <c r="G94" s="472" t="s">
        <v>405</v>
      </c>
      <c r="H94" s="473" t="s">
        <v>504</v>
      </c>
      <c r="I94" s="474">
        <v>94263371</v>
      </c>
      <c r="J94" s="475" t="s">
        <v>405</v>
      </c>
      <c r="K94" s="472">
        <v>82.8</v>
      </c>
      <c r="L94" s="472" t="s">
        <v>405</v>
      </c>
      <c r="M94" s="472" t="s">
        <v>405</v>
      </c>
      <c r="N94" s="472" t="s">
        <v>14</v>
      </c>
      <c r="O94" s="472" t="s">
        <v>505</v>
      </c>
      <c r="P94" s="472" t="s">
        <v>506</v>
      </c>
      <c r="Q94" s="472" t="s">
        <v>506</v>
      </c>
      <c r="R94" s="473" t="s">
        <v>507</v>
      </c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</row>
    <row r="95" spans="1:52" customFormat="1" ht="43.5" x14ac:dyDescent="0.25">
      <c r="A95" s="21"/>
      <c r="B95" s="471" t="s">
        <v>503</v>
      </c>
      <c r="C95" s="472" t="s">
        <v>405</v>
      </c>
      <c r="D95" s="472" t="s">
        <v>405</v>
      </c>
      <c r="E95" s="472" t="s">
        <v>405</v>
      </c>
      <c r="F95" s="472" t="s">
        <v>405</v>
      </c>
      <c r="G95" s="472" t="s">
        <v>405</v>
      </c>
      <c r="H95" s="473" t="s">
        <v>504</v>
      </c>
      <c r="I95" s="474">
        <v>94263371</v>
      </c>
      <c r="J95" s="475" t="s">
        <v>405</v>
      </c>
      <c r="K95" s="472">
        <v>217.56</v>
      </c>
      <c r="L95" s="472" t="s">
        <v>405</v>
      </c>
      <c r="M95" s="472" t="s">
        <v>405</v>
      </c>
      <c r="N95" s="472" t="s">
        <v>14</v>
      </c>
      <c r="O95" s="472" t="s">
        <v>505</v>
      </c>
      <c r="P95" s="472" t="s">
        <v>506</v>
      </c>
      <c r="Q95" s="472" t="s">
        <v>506</v>
      </c>
      <c r="R95" s="473" t="s">
        <v>507</v>
      </c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</row>
    <row r="96" spans="1:52" customFormat="1" ht="43.5" x14ac:dyDescent="0.25">
      <c r="A96" s="21"/>
      <c r="B96" s="471" t="s">
        <v>503</v>
      </c>
      <c r="C96" s="472" t="s">
        <v>405</v>
      </c>
      <c r="D96" s="472" t="s">
        <v>405</v>
      </c>
      <c r="E96" s="472" t="s">
        <v>405</v>
      </c>
      <c r="F96" s="472" t="s">
        <v>405</v>
      </c>
      <c r="G96" s="472" t="s">
        <v>405</v>
      </c>
      <c r="H96" s="473" t="s">
        <v>504</v>
      </c>
      <c r="I96" s="474">
        <v>94263371</v>
      </c>
      <c r="J96" s="475" t="s">
        <v>405</v>
      </c>
      <c r="K96" s="472">
        <v>54.84</v>
      </c>
      <c r="L96" s="472" t="s">
        <v>405</v>
      </c>
      <c r="M96" s="472" t="s">
        <v>405</v>
      </c>
      <c r="N96" s="472" t="s">
        <v>14</v>
      </c>
      <c r="O96" s="472" t="s">
        <v>505</v>
      </c>
      <c r="P96" s="472" t="s">
        <v>506</v>
      </c>
      <c r="Q96" s="472" t="s">
        <v>506</v>
      </c>
      <c r="R96" s="473" t="s">
        <v>507</v>
      </c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</row>
    <row r="97" spans="1:52" customFormat="1" ht="43.5" x14ac:dyDescent="0.25">
      <c r="A97" s="21"/>
      <c r="B97" s="471" t="s">
        <v>503</v>
      </c>
      <c r="C97" s="472" t="s">
        <v>405</v>
      </c>
      <c r="D97" s="472" t="s">
        <v>405</v>
      </c>
      <c r="E97" s="472" t="s">
        <v>405</v>
      </c>
      <c r="F97" s="472" t="s">
        <v>405</v>
      </c>
      <c r="G97" s="472" t="s">
        <v>405</v>
      </c>
      <c r="H97" s="473" t="s">
        <v>504</v>
      </c>
      <c r="I97" s="474">
        <v>94263371</v>
      </c>
      <c r="J97" s="475" t="s">
        <v>405</v>
      </c>
      <c r="K97" s="472">
        <v>99.74</v>
      </c>
      <c r="L97" s="472" t="s">
        <v>405</v>
      </c>
      <c r="M97" s="472" t="s">
        <v>405</v>
      </c>
      <c r="N97" s="472" t="s">
        <v>14</v>
      </c>
      <c r="O97" s="472" t="s">
        <v>505</v>
      </c>
      <c r="P97" s="472" t="s">
        <v>506</v>
      </c>
      <c r="Q97" s="472" t="s">
        <v>506</v>
      </c>
      <c r="R97" s="473" t="s">
        <v>507</v>
      </c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</row>
    <row r="98" spans="1:52" customFormat="1" ht="43.5" x14ac:dyDescent="0.25">
      <c r="A98" s="21"/>
      <c r="B98" s="471" t="s">
        <v>503</v>
      </c>
      <c r="C98" s="472" t="s">
        <v>405</v>
      </c>
      <c r="D98" s="472" t="s">
        <v>405</v>
      </c>
      <c r="E98" s="472" t="s">
        <v>405</v>
      </c>
      <c r="F98" s="472" t="s">
        <v>405</v>
      </c>
      <c r="G98" s="472" t="s">
        <v>405</v>
      </c>
      <c r="H98" s="473" t="s">
        <v>504</v>
      </c>
      <c r="I98" s="474">
        <v>94263371</v>
      </c>
      <c r="J98" s="475" t="s">
        <v>405</v>
      </c>
      <c r="K98" s="472">
        <v>98.3</v>
      </c>
      <c r="L98" s="472" t="s">
        <v>405</v>
      </c>
      <c r="M98" s="472" t="s">
        <v>405</v>
      </c>
      <c r="N98" s="472" t="s">
        <v>14</v>
      </c>
      <c r="O98" s="472" t="s">
        <v>505</v>
      </c>
      <c r="P98" s="472" t="s">
        <v>506</v>
      </c>
      <c r="Q98" s="472" t="s">
        <v>506</v>
      </c>
      <c r="R98" s="473" t="s">
        <v>507</v>
      </c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</row>
    <row r="99" spans="1:52" customFormat="1" ht="43.5" x14ac:dyDescent="0.25">
      <c r="A99" s="21"/>
      <c r="B99" s="471" t="s">
        <v>503</v>
      </c>
      <c r="C99" s="472" t="s">
        <v>405</v>
      </c>
      <c r="D99" s="472" t="s">
        <v>405</v>
      </c>
      <c r="E99" s="472" t="s">
        <v>405</v>
      </c>
      <c r="F99" s="472" t="s">
        <v>405</v>
      </c>
      <c r="G99" s="472" t="s">
        <v>405</v>
      </c>
      <c r="H99" s="473" t="s">
        <v>504</v>
      </c>
      <c r="I99" s="474">
        <v>94263371</v>
      </c>
      <c r="J99" s="475" t="s">
        <v>405</v>
      </c>
      <c r="K99" s="472">
        <v>110.1</v>
      </c>
      <c r="L99" s="472" t="s">
        <v>405</v>
      </c>
      <c r="M99" s="472" t="s">
        <v>405</v>
      </c>
      <c r="N99" s="472" t="s">
        <v>14</v>
      </c>
      <c r="O99" s="472" t="s">
        <v>505</v>
      </c>
      <c r="P99" s="472" t="s">
        <v>506</v>
      </c>
      <c r="Q99" s="472" t="s">
        <v>506</v>
      </c>
      <c r="R99" s="473" t="s">
        <v>507</v>
      </c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</row>
    <row r="100" spans="1:52" customFormat="1" ht="43.5" x14ac:dyDescent="0.25">
      <c r="A100" s="21"/>
      <c r="B100" s="471" t="s">
        <v>503</v>
      </c>
      <c r="C100" s="472" t="s">
        <v>405</v>
      </c>
      <c r="D100" s="472" t="s">
        <v>405</v>
      </c>
      <c r="E100" s="472" t="s">
        <v>405</v>
      </c>
      <c r="F100" s="472" t="s">
        <v>405</v>
      </c>
      <c r="G100" s="472" t="s">
        <v>405</v>
      </c>
      <c r="H100" s="473" t="s">
        <v>504</v>
      </c>
      <c r="I100" s="474">
        <v>94264392</v>
      </c>
      <c r="J100" s="475" t="s">
        <v>405</v>
      </c>
      <c r="K100" s="472">
        <v>215.02</v>
      </c>
      <c r="L100" s="472" t="s">
        <v>405</v>
      </c>
      <c r="M100" s="472" t="s">
        <v>405</v>
      </c>
      <c r="N100" s="472" t="s">
        <v>14</v>
      </c>
      <c r="O100" s="472" t="s">
        <v>505</v>
      </c>
      <c r="P100" s="472" t="s">
        <v>506</v>
      </c>
      <c r="Q100" s="472" t="s">
        <v>506</v>
      </c>
      <c r="R100" s="473" t="s">
        <v>507</v>
      </c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</row>
    <row r="101" spans="1:52" customFormat="1" ht="43.5" x14ac:dyDescent="0.25">
      <c r="A101" s="21"/>
      <c r="B101" s="471" t="s">
        <v>503</v>
      </c>
      <c r="C101" s="472" t="s">
        <v>405</v>
      </c>
      <c r="D101" s="472" t="s">
        <v>405</v>
      </c>
      <c r="E101" s="472" t="s">
        <v>405</v>
      </c>
      <c r="F101" s="472" t="s">
        <v>405</v>
      </c>
      <c r="G101" s="472" t="s">
        <v>405</v>
      </c>
      <c r="H101" s="473" t="s">
        <v>504</v>
      </c>
      <c r="I101" s="474">
        <v>94264392</v>
      </c>
      <c r="J101" s="475" t="s">
        <v>405</v>
      </c>
      <c r="K101" s="472">
        <v>68.06</v>
      </c>
      <c r="L101" s="472" t="s">
        <v>405</v>
      </c>
      <c r="M101" s="472" t="s">
        <v>405</v>
      </c>
      <c r="N101" s="472" t="s">
        <v>14</v>
      </c>
      <c r="O101" s="472" t="s">
        <v>505</v>
      </c>
      <c r="P101" s="472" t="s">
        <v>506</v>
      </c>
      <c r="Q101" s="472" t="s">
        <v>506</v>
      </c>
      <c r="R101" s="473" t="s">
        <v>507</v>
      </c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</row>
    <row r="102" spans="1:52" customFormat="1" ht="43.5" x14ac:dyDescent="0.25">
      <c r="A102" s="21"/>
      <c r="B102" s="471" t="s">
        <v>503</v>
      </c>
      <c r="C102" s="472" t="s">
        <v>405</v>
      </c>
      <c r="D102" s="472" t="s">
        <v>405</v>
      </c>
      <c r="E102" s="472" t="s">
        <v>405</v>
      </c>
      <c r="F102" s="472" t="s">
        <v>405</v>
      </c>
      <c r="G102" s="472" t="s">
        <v>405</v>
      </c>
      <c r="H102" s="473" t="s">
        <v>504</v>
      </c>
      <c r="I102" s="474">
        <v>94264392</v>
      </c>
      <c r="J102" s="475" t="s">
        <v>405</v>
      </c>
      <c r="K102" s="472">
        <v>214.26</v>
      </c>
      <c r="L102" s="472" t="s">
        <v>405</v>
      </c>
      <c r="M102" s="472" t="s">
        <v>405</v>
      </c>
      <c r="N102" s="472" t="s">
        <v>14</v>
      </c>
      <c r="O102" s="472" t="s">
        <v>505</v>
      </c>
      <c r="P102" s="472" t="s">
        <v>506</v>
      </c>
      <c r="Q102" s="472" t="s">
        <v>506</v>
      </c>
      <c r="R102" s="473" t="s">
        <v>507</v>
      </c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</row>
    <row r="103" spans="1:52" customFormat="1" ht="43.5" x14ac:dyDescent="0.25">
      <c r="A103" s="21"/>
      <c r="B103" s="471" t="s">
        <v>503</v>
      </c>
      <c r="C103" s="472" t="s">
        <v>405</v>
      </c>
      <c r="D103" s="472" t="s">
        <v>405</v>
      </c>
      <c r="E103" s="472" t="s">
        <v>405</v>
      </c>
      <c r="F103" s="472" t="s">
        <v>405</v>
      </c>
      <c r="G103" s="472" t="s">
        <v>405</v>
      </c>
      <c r="H103" s="473" t="s">
        <v>504</v>
      </c>
      <c r="I103" s="474">
        <v>94264392</v>
      </c>
      <c r="J103" s="475" t="s">
        <v>405</v>
      </c>
      <c r="K103" s="472">
        <v>105.4</v>
      </c>
      <c r="L103" s="472" t="s">
        <v>405</v>
      </c>
      <c r="M103" s="472" t="s">
        <v>405</v>
      </c>
      <c r="N103" s="472" t="s">
        <v>14</v>
      </c>
      <c r="O103" s="472" t="s">
        <v>505</v>
      </c>
      <c r="P103" s="472" t="s">
        <v>506</v>
      </c>
      <c r="Q103" s="472" t="s">
        <v>506</v>
      </c>
      <c r="R103" s="473" t="s">
        <v>507</v>
      </c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</row>
    <row r="104" spans="1:52" customFormat="1" ht="43.5" x14ac:dyDescent="0.25">
      <c r="A104" s="21"/>
      <c r="B104" s="471" t="s">
        <v>503</v>
      </c>
      <c r="C104" s="472" t="s">
        <v>405</v>
      </c>
      <c r="D104" s="472" t="s">
        <v>405</v>
      </c>
      <c r="E104" s="472" t="s">
        <v>405</v>
      </c>
      <c r="F104" s="472" t="s">
        <v>405</v>
      </c>
      <c r="G104" s="472" t="s">
        <v>405</v>
      </c>
      <c r="H104" s="473" t="s">
        <v>504</v>
      </c>
      <c r="I104" s="474">
        <v>94264392</v>
      </c>
      <c r="J104" s="475" t="s">
        <v>405</v>
      </c>
      <c r="K104" s="472">
        <v>98.52</v>
      </c>
      <c r="L104" s="472" t="s">
        <v>405</v>
      </c>
      <c r="M104" s="472" t="s">
        <v>405</v>
      </c>
      <c r="N104" s="472" t="s">
        <v>14</v>
      </c>
      <c r="O104" s="472" t="s">
        <v>505</v>
      </c>
      <c r="P104" s="472" t="s">
        <v>506</v>
      </c>
      <c r="Q104" s="472" t="s">
        <v>506</v>
      </c>
      <c r="R104" s="473" t="s">
        <v>507</v>
      </c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</row>
    <row r="105" spans="1:52" customFormat="1" ht="43.5" x14ac:dyDescent="0.25">
      <c r="A105" s="21"/>
      <c r="B105" s="471" t="s">
        <v>503</v>
      </c>
      <c r="C105" s="472" t="s">
        <v>405</v>
      </c>
      <c r="D105" s="472" t="s">
        <v>405</v>
      </c>
      <c r="E105" s="472" t="s">
        <v>405</v>
      </c>
      <c r="F105" s="472" t="s">
        <v>405</v>
      </c>
      <c r="G105" s="472" t="s">
        <v>405</v>
      </c>
      <c r="H105" s="473" t="s">
        <v>504</v>
      </c>
      <c r="I105" s="474">
        <v>94264392</v>
      </c>
      <c r="J105" s="475" t="s">
        <v>405</v>
      </c>
      <c r="K105" s="472">
        <v>111.02</v>
      </c>
      <c r="L105" s="472" t="s">
        <v>405</v>
      </c>
      <c r="M105" s="472" t="s">
        <v>405</v>
      </c>
      <c r="N105" s="472" t="s">
        <v>14</v>
      </c>
      <c r="O105" s="472" t="s">
        <v>505</v>
      </c>
      <c r="P105" s="472" t="s">
        <v>506</v>
      </c>
      <c r="Q105" s="472" t="s">
        <v>506</v>
      </c>
      <c r="R105" s="473" t="s">
        <v>507</v>
      </c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</row>
    <row r="106" spans="1:52" customFormat="1" ht="43.5" x14ac:dyDescent="0.25">
      <c r="A106" s="21"/>
      <c r="B106" s="471" t="s">
        <v>503</v>
      </c>
      <c r="C106" s="472" t="s">
        <v>405</v>
      </c>
      <c r="D106" s="472" t="s">
        <v>405</v>
      </c>
      <c r="E106" s="472" t="s">
        <v>405</v>
      </c>
      <c r="F106" s="472" t="s">
        <v>405</v>
      </c>
      <c r="G106" s="472" t="s">
        <v>405</v>
      </c>
      <c r="H106" s="473" t="s">
        <v>504</v>
      </c>
      <c r="I106" s="474">
        <v>94264392</v>
      </c>
      <c r="J106" s="475" t="s">
        <v>405</v>
      </c>
      <c r="K106" s="472">
        <v>73.400000000000006</v>
      </c>
      <c r="L106" s="472" t="s">
        <v>405</v>
      </c>
      <c r="M106" s="472" t="s">
        <v>405</v>
      </c>
      <c r="N106" s="472" t="s">
        <v>14</v>
      </c>
      <c r="O106" s="472" t="s">
        <v>505</v>
      </c>
      <c r="P106" s="472" t="s">
        <v>506</v>
      </c>
      <c r="Q106" s="472" t="s">
        <v>506</v>
      </c>
      <c r="R106" s="473" t="s">
        <v>507</v>
      </c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</row>
    <row r="107" spans="1:52" customFormat="1" ht="43.5" x14ac:dyDescent="0.25">
      <c r="A107" s="21"/>
      <c r="B107" s="471" t="s">
        <v>503</v>
      </c>
      <c r="C107" s="472" t="s">
        <v>405</v>
      </c>
      <c r="D107" s="472" t="s">
        <v>405</v>
      </c>
      <c r="E107" s="472" t="s">
        <v>405</v>
      </c>
      <c r="F107" s="472" t="s">
        <v>405</v>
      </c>
      <c r="G107" s="472" t="s">
        <v>405</v>
      </c>
      <c r="H107" s="473" t="s">
        <v>504</v>
      </c>
      <c r="I107" s="474">
        <v>94264392</v>
      </c>
      <c r="J107" s="475" t="s">
        <v>405</v>
      </c>
      <c r="K107" s="472">
        <v>177.92</v>
      </c>
      <c r="L107" s="472" t="s">
        <v>405</v>
      </c>
      <c r="M107" s="472" t="s">
        <v>405</v>
      </c>
      <c r="N107" s="472" t="s">
        <v>14</v>
      </c>
      <c r="O107" s="472" t="s">
        <v>505</v>
      </c>
      <c r="P107" s="472" t="s">
        <v>506</v>
      </c>
      <c r="Q107" s="472" t="s">
        <v>506</v>
      </c>
      <c r="R107" s="473" t="s">
        <v>507</v>
      </c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</row>
    <row r="108" spans="1:52" customFormat="1" ht="43.5" x14ac:dyDescent="0.25">
      <c r="A108" s="21"/>
      <c r="B108" s="471" t="s">
        <v>503</v>
      </c>
      <c r="C108" s="472" t="s">
        <v>405</v>
      </c>
      <c r="D108" s="472" t="s">
        <v>405</v>
      </c>
      <c r="E108" s="472" t="s">
        <v>405</v>
      </c>
      <c r="F108" s="472" t="s">
        <v>405</v>
      </c>
      <c r="G108" s="472" t="s">
        <v>405</v>
      </c>
      <c r="H108" s="473" t="s">
        <v>504</v>
      </c>
      <c r="I108" s="474">
        <v>94264372</v>
      </c>
      <c r="J108" s="475" t="s">
        <v>405</v>
      </c>
      <c r="K108" s="472">
        <v>4395.96</v>
      </c>
      <c r="L108" s="472" t="s">
        <v>405</v>
      </c>
      <c r="M108" s="472" t="s">
        <v>405</v>
      </c>
      <c r="N108" s="472" t="s">
        <v>14</v>
      </c>
      <c r="O108" s="472" t="s">
        <v>505</v>
      </c>
      <c r="P108" s="472" t="s">
        <v>506</v>
      </c>
      <c r="Q108" s="472" t="s">
        <v>506</v>
      </c>
      <c r="R108" s="473" t="s">
        <v>507</v>
      </c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</row>
    <row r="109" spans="1:52" customFormat="1" ht="43.5" x14ac:dyDescent="0.25">
      <c r="A109" s="21"/>
      <c r="B109" s="471" t="s">
        <v>503</v>
      </c>
      <c r="C109" s="472" t="s">
        <v>405</v>
      </c>
      <c r="D109" s="472" t="s">
        <v>405</v>
      </c>
      <c r="E109" s="472" t="s">
        <v>405</v>
      </c>
      <c r="F109" s="472" t="s">
        <v>405</v>
      </c>
      <c r="G109" s="472" t="s">
        <v>405</v>
      </c>
      <c r="H109" s="473" t="s">
        <v>504</v>
      </c>
      <c r="I109" s="474">
        <v>94264372</v>
      </c>
      <c r="J109" s="475" t="s">
        <v>405</v>
      </c>
      <c r="K109" s="472">
        <v>2006.66</v>
      </c>
      <c r="L109" s="472" t="s">
        <v>405</v>
      </c>
      <c r="M109" s="472" t="s">
        <v>405</v>
      </c>
      <c r="N109" s="472" t="s">
        <v>14</v>
      </c>
      <c r="O109" s="472" t="s">
        <v>505</v>
      </c>
      <c r="P109" s="472" t="s">
        <v>506</v>
      </c>
      <c r="Q109" s="472" t="s">
        <v>506</v>
      </c>
      <c r="R109" s="473" t="s">
        <v>507</v>
      </c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</row>
    <row r="110" spans="1:52" customFormat="1" ht="43.5" x14ac:dyDescent="0.25">
      <c r="A110" s="21"/>
      <c r="B110" s="471" t="s">
        <v>503</v>
      </c>
      <c r="C110" s="472" t="s">
        <v>405</v>
      </c>
      <c r="D110" s="472" t="s">
        <v>405</v>
      </c>
      <c r="E110" s="472" t="s">
        <v>405</v>
      </c>
      <c r="F110" s="472" t="s">
        <v>405</v>
      </c>
      <c r="G110" s="472" t="s">
        <v>405</v>
      </c>
      <c r="H110" s="473" t="s">
        <v>504</v>
      </c>
      <c r="I110" s="474">
        <v>94264372</v>
      </c>
      <c r="J110" s="475" t="s">
        <v>405</v>
      </c>
      <c r="K110" s="472">
        <v>5789.94</v>
      </c>
      <c r="L110" s="472" t="s">
        <v>405</v>
      </c>
      <c r="M110" s="472" t="s">
        <v>405</v>
      </c>
      <c r="N110" s="472" t="s">
        <v>14</v>
      </c>
      <c r="O110" s="472" t="s">
        <v>505</v>
      </c>
      <c r="P110" s="472" t="s">
        <v>506</v>
      </c>
      <c r="Q110" s="472" t="s">
        <v>506</v>
      </c>
      <c r="R110" s="473" t="s">
        <v>507</v>
      </c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</row>
    <row r="111" spans="1:52" customFormat="1" ht="43.5" x14ac:dyDescent="0.25">
      <c r="A111" s="21"/>
      <c r="B111" s="471" t="s">
        <v>503</v>
      </c>
      <c r="C111" s="472" t="s">
        <v>405</v>
      </c>
      <c r="D111" s="472" t="s">
        <v>405</v>
      </c>
      <c r="E111" s="472" t="s">
        <v>405</v>
      </c>
      <c r="F111" s="472" t="s">
        <v>405</v>
      </c>
      <c r="G111" s="472" t="s">
        <v>405</v>
      </c>
      <c r="H111" s="473" t="s">
        <v>504</v>
      </c>
      <c r="I111" s="474">
        <v>94264372</v>
      </c>
      <c r="J111" s="475" t="s">
        <v>405</v>
      </c>
      <c r="K111" s="472">
        <v>2529.2399999999998</v>
      </c>
      <c r="L111" s="472" t="s">
        <v>405</v>
      </c>
      <c r="M111" s="472" t="s">
        <v>405</v>
      </c>
      <c r="N111" s="472" t="s">
        <v>14</v>
      </c>
      <c r="O111" s="472" t="s">
        <v>505</v>
      </c>
      <c r="P111" s="472" t="s">
        <v>506</v>
      </c>
      <c r="Q111" s="472" t="s">
        <v>506</v>
      </c>
      <c r="R111" s="473" t="s">
        <v>507</v>
      </c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</row>
    <row r="112" spans="1:52" customFormat="1" ht="43.5" x14ac:dyDescent="0.25">
      <c r="A112" s="21"/>
      <c r="B112" s="471" t="s">
        <v>503</v>
      </c>
      <c r="C112" s="472" t="s">
        <v>405</v>
      </c>
      <c r="D112" s="472" t="s">
        <v>405</v>
      </c>
      <c r="E112" s="472" t="s">
        <v>405</v>
      </c>
      <c r="F112" s="472" t="s">
        <v>405</v>
      </c>
      <c r="G112" s="472" t="s">
        <v>405</v>
      </c>
      <c r="H112" s="473" t="s">
        <v>504</v>
      </c>
      <c r="I112" s="474">
        <v>94264372</v>
      </c>
      <c r="J112" s="475" t="s">
        <v>405</v>
      </c>
      <c r="K112" s="472">
        <v>1825.5</v>
      </c>
      <c r="L112" s="472" t="s">
        <v>405</v>
      </c>
      <c r="M112" s="472" t="s">
        <v>405</v>
      </c>
      <c r="N112" s="472" t="s">
        <v>14</v>
      </c>
      <c r="O112" s="472" t="s">
        <v>505</v>
      </c>
      <c r="P112" s="472" t="s">
        <v>506</v>
      </c>
      <c r="Q112" s="472" t="s">
        <v>506</v>
      </c>
      <c r="R112" s="473" t="s">
        <v>507</v>
      </c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</row>
    <row r="113" spans="1:52" customFormat="1" ht="43.5" x14ac:dyDescent="0.25">
      <c r="A113" s="21"/>
      <c r="B113" s="471" t="s">
        <v>503</v>
      </c>
      <c r="C113" s="472" t="s">
        <v>405</v>
      </c>
      <c r="D113" s="472" t="s">
        <v>405</v>
      </c>
      <c r="E113" s="472" t="s">
        <v>405</v>
      </c>
      <c r="F113" s="472" t="s">
        <v>405</v>
      </c>
      <c r="G113" s="472" t="s">
        <v>405</v>
      </c>
      <c r="H113" s="473" t="s">
        <v>504</v>
      </c>
      <c r="I113" s="474">
        <v>94264372</v>
      </c>
      <c r="J113" s="475" t="s">
        <v>405</v>
      </c>
      <c r="K113" s="472">
        <v>1852.34</v>
      </c>
      <c r="L113" s="472" t="s">
        <v>405</v>
      </c>
      <c r="M113" s="472" t="s">
        <v>405</v>
      </c>
      <c r="N113" s="472" t="s">
        <v>14</v>
      </c>
      <c r="O113" s="472" t="s">
        <v>505</v>
      </c>
      <c r="P113" s="472" t="s">
        <v>506</v>
      </c>
      <c r="Q113" s="472" t="s">
        <v>506</v>
      </c>
      <c r="R113" s="473" t="s">
        <v>507</v>
      </c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</row>
    <row r="114" spans="1:52" customFormat="1" ht="43.5" x14ac:dyDescent="0.25">
      <c r="A114" s="21"/>
      <c r="B114" s="471" t="s">
        <v>503</v>
      </c>
      <c r="C114" s="472" t="s">
        <v>405</v>
      </c>
      <c r="D114" s="472" t="s">
        <v>405</v>
      </c>
      <c r="E114" s="472" t="s">
        <v>405</v>
      </c>
      <c r="F114" s="472" t="s">
        <v>405</v>
      </c>
      <c r="G114" s="472" t="s">
        <v>405</v>
      </c>
      <c r="H114" s="473" t="s">
        <v>504</v>
      </c>
      <c r="I114" s="474">
        <v>94264372</v>
      </c>
      <c r="J114" s="475" t="s">
        <v>405</v>
      </c>
      <c r="K114" s="472">
        <v>2007.26</v>
      </c>
      <c r="L114" s="472" t="s">
        <v>405</v>
      </c>
      <c r="M114" s="472" t="s">
        <v>405</v>
      </c>
      <c r="N114" s="472" t="s">
        <v>14</v>
      </c>
      <c r="O114" s="472" t="s">
        <v>505</v>
      </c>
      <c r="P114" s="472" t="s">
        <v>506</v>
      </c>
      <c r="Q114" s="472" t="s">
        <v>506</v>
      </c>
      <c r="R114" s="473" t="s">
        <v>507</v>
      </c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</row>
    <row r="115" spans="1:52" customFormat="1" ht="43.5" x14ac:dyDescent="0.25">
      <c r="A115" s="21"/>
      <c r="B115" s="471" t="s">
        <v>503</v>
      </c>
      <c r="C115" s="472" t="s">
        <v>405</v>
      </c>
      <c r="D115" s="472" t="s">
        <v>405</v>
      </c>
      <c r="E115" s="472" t="s">
        <v>405</v>
      </c>
      <c r="F115" s="472" t="s">
        <v>405</v>
      </c>
      <c r="G115" s="472" t="s">
        <v>405</v>
      </c>
      <c r="H115" s="473" t="s">
        <v>504</v>
      </c>
      <c r="I115" s="474">
        <v>94264372</v>
      </c>
      <c r="J115" s="475" t="s">
        <v>405</v>
      </c>
      <c r="K115" s="472">
        <v>1797.42</v>
      </c>
      <c r="L115" s="472" t="s">
        <v>405</v>
      </c>
      <c r="M115" s="472" t="s">
        <v>405</v>
      </c>
      <c r="N115" s="472" t="s">
        <v>14</v>
      </c>
      <c r="O115" s="472" t="s">
        <v>505</v>
      </c>
      <c r="P115" s="472" t="s">
        <v>506</v>
      </c>
      <c r="Q115" s="472" t="s">
        <v>506</v>
      </c>
      <c r="R115" s="473" t="s">
        <v>507</v>
      </c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</row>
    <row r="116" spans="1:52" customFormat="1" ht="43.5" x14ac:dyDescent="0.25">
      <c r="A116" s="21"/>
      <c r="B116" s="471" t="s">
        <v>503</v>
      </c>
      <c r="C116" s="472" t="s">
        <v>405</v>
      </c>
      <c r="D116" s="472" t="s">
        <v>405</v>
      </c>
      <c r="E116" s="472" t="s">
        <v>405</v>
      </c>
      <c r="F116" s="472" t="s">
        <v>405</v>
      </c>
      <c r="G116" s="472" t="s">
        <v>405</v>
      </c>
      <c r="H116" s="473" t="s">
        <v>504</v>
      </c>
      <c r="I116" s="474">
        <v>94179536</v>
      </c>
      <c r="J116" s="475" t="s">
        <v>405</v>
      </c>
      <c r="K116" s="472">
        <v>81.72</v>
      </c>
      <c r="L116" s="472" t="s">
        <v>405</v>
      </c>
      <c r="M116" s="472" t="s">
        <v>405</v>
      </c>
      <c r="N116" s="472" t="s">
        <v>14</v>
      </c>
      <c r="O116" s="472" t="s">
        <v>505</v>
      </c>
      <c r="P116" s="472" t="s">
        <v>506</v>
      </c>
      <c r="Q116" s="472" t="s">
        <v>506</v>
      </c>
      <c r="R116" s="473" t="s">
        <v>507</v>
      </c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</row>
    <row r="117" spans="1:52" customFormat="1" ht="43.5" x14ac:dyDescent="0.25">
      <c r="A117" s="21"/>
      <c r="B117" s="471" t="s">
        <v>503</v>
      </c>
      <c r="C117" s="472" t="s">
        <v>405</v>
      </c>
      <c r="D117" s="472" t="s">
        <v>405</v>
      </c>
      <c r="E117" s="472" t="s">
        <v>405</v>
      </c>
      <c r="F117" s="472" t="s">
        <v>405</v>
      </c>
      <c r="G117" s="472" t="s">
        <v>405</v>
      </c>
      <c r="H117" s="473" t="s">
        <v>504</v>
      </c>
      <c r="I117" s="474">
        <v>94179536</v>
      </c>
      <c r="J117" s="475" t="s">
        <v>405</v>
      </c>
      <c r="K117" s="472">
        <v>105.04</v>
      </c>
      <c r="L117" s="472" t="s">
        <v>405</v>
      </c>
      <c r="M117" s="472" t="s">
        <v>405</v>
      </c>
      <c r="N117" s="472" t="s">
        <v>14</v>
      </c>
      <c r="O117" s="472" t="s">
        <v>505</v>
      </c>
      <c r="P117" s="472" t="s">
        <v>506</v>
      </c>
      <c r="Q117" s="472" t="s">
        <v>506</v>
      </c>
      <c r="R117" s="473" t="s">
        <v>507</v>
      </c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</row>
    <row r="118" spans="1:52" customFormat="1" ht="43.5" x14ac:dyDescent="0.25">
      <c r="A118" s="21"/>
      <c r="B118" s="471" t="s">
        <v>503</v>
      </c>
      <c r="C118" s="472" t="s">
        <v>405</v>
      </c>
      <c r="D118" s="472" t="s">
        <v>405</v>
      </c>
      <c r="E118" s="472" t="s">
        <v>405</v>
      </c>
      <c r="F118" s="472" t="s">
        <v>405</v>
      </c>
      <c r="G118" s="472" t="s">
        <v>405</v>
      </c>
      <c r="H118" s="473" t="s">
        <v>504</v>
      </c>
      <c r="I118" s="474">
        <v>94179536</v>
      </c>
      <c r="J118" s="475" t="s">
        <v>405</v>
      </c>
      <c r="K118" s="472">
        <v>109.52</v>
      </c>
      <c r="L118" s="472" t="s">
        <v>405</v>
      </c>
      <c r="M118" s="472" t="s">
        <v>405</v>
      </c>
      <c r="N118" s="472" t="s">
        <v>14</v>
      </c>
      <c r="O118" s="472" t="s">
        <v>505</v>
      </c>
      <c r="P118" s="472" t="s">
        <v>506</v>
      </c>
      <c r="Q118" s="472" t="s">
        <v>506</v>
      </c>
      <c r="R118" s="473" t="s">
        <v>507</v>
      </c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</row>
    <row r="119" spans="1:52" customFormat="1" ht="43.5" x14ac:dyDescent="0.25">
      <c r="A119" s="21"/>
      <c r="B119" s="471" t="s">
        <v>503</v>
      </c>
      <c r="C119" s="472" t="s">
        <v>405</v>
      </c>
      <c r="D119" s="472" t="s">
        <v>405</v>
      </c>
      <c r="E119" s="472" t="s">
        <v>405</v>
      </c>
      <c r="F119" s="472" t="s">
        <v>405</v>
      </c>
      <c r="G119" s="472" t="s">
        <v>405</v>
      </c>
      <c r="H119" s="473" t="s">
        <v>504</v>
      </c>
      <c r="I119" s="474">
        <v>94179536</v>
      </c>
      <c r="J119" s="475" t="s">
        <v>405</v>
      </c>
      <c r="K119" s="472">
        <v>101.62</v>
      </c>
      <c r="L119" s="472" t="s">
        <v>405</v>
      </c>
      <c r="M119" s="472" t="s">
        <v>405</v>
      </c>
      <c r="N119" s="472" t="s">
        <v>14</v>
      </c>
      <c r="O119" s="472" t="s">
        <v>505</v>
      </c>
      <c r="P119" s="472" t="s">
        <v>506</v>
      </c>
      <c r="Q119" s="472" t="s">
        <v>506</v>
      </c>
      <c r="R119" s="473" t="s">
        <v>507</v>
      </c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</row>
    <row r="120" spans="1:52" customFormat="1" ht="43.5" x14ac:dyDescent="0.25">
      <c r="A120" s="21"/>
      <c r="B120" s="471" t="s">
        <v>503</v>
      </c>
      <c r="C120" s="472" t="s">
        <v>405</v>
      </c>
      <c r="D120" s="472" t="s">
        <v>405</v>
      </c>
      <c r="E120" s="472" t="s">
        <v>405</v>
      </c>
      <c r="F120" s="472" t="s">
        <v>405</v>
      </c>
      <c r="G120" s="472" t="s">
        <v>405</v>
      </c>
      <c r="H120" s="473" t="s">
        <v>504</v>
      </c>
      <c r="I120" s="474">
        <v>94179536</v>
      </c>
      <c r="J120" s="475" t="s">
        <v>405</v>
      </c>
      <c r="K120" s="472">
        <v>155.12</v>
      </c>
      <c r="L120" s="472" t="s">
        <v>405</v>
      </c>
      <c r="M120" s="472" t="s">
        <v>405</v>
      </c>
      <c r="N120" s="472" t="s">
        <v>14</v>
      </c>
      <c r="O120" s="472" t="s">
        <v>505</v>
      </c>
      <c r="P120" s="472" t="s">
        <v>506</v>
      </c>
      <c r="Q120" s="472" t="s">
        <v>506</v>
      </c>
      <c r="R120" s="473" t="s">
        <v>507</v>
      </c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</row>
    <row r="121" spans="1:52" customFormat="1" ht="43.5" x14ac:dyDescent="0.25">
      <c r="A121" s="21"/>
      <c r="B121" s="471" t="s">
        <v>503</v>
      </c>
      <c r="C121" s="472" t="s">
        <v>405</v>
      </c>
      <c r="D121" s="472" t="s">
        <v>405</v>
      </c>
      <c r="E121" s="472" t="s">
        <v>405</v>
      </c>
      <c r="F121" s="472" t="s">
        <v>405</v>
      </c>
      <c r="G121" s="472" t="s">
        <v>405</v>
      </c>
      <c r="H121" s="473" t="s">
        <v>504</v>
      </c>
      <c r="I121" s="474">
        <v>94179536</v>
      </c>
      <c r="J121" s="475" t="s">
        <v>405</v>
      </c>
      <c r="K121" s="472">
        <v>104.52</v>
      </c>
      <c r="L121" s="472" t="s">
        <v>405</v>
      </c>
      <c r="M121" s="472" t="s">
        <v>405</v>
      </c>
      <c r="N121" s="472" t="s">
        <v>14</v>
      </c>
      <c r="O121" s="472" t="s">
        <v>505</v>
      </c>
      <c r="P121" s="472" t="s">
        <v>506</v>
      </c>
      <c r="Q121" s="472" t="s">
        <v>506</v>
      </c>
      <c r="R121" s="473" t="s">
        <v>507</v>
      </c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</row>
    <row r="122" spans="1:52" customFormat="1" ht="43.5" x14ac:dyDescent="0.25">
      <c r="A122" s="21"/>
      <c r="B122" s="471" t="s">
        <v>503</v>
      </c>
      <c r="C122" s="472" t="s">
        <v>405</v>
      </c>
      <c r="D122" s="472" t="s">
        <v>405</v>
      </c>
      <c r="E122" s="472" t="s">
        <v>405</v>
      </c>
      <c r="F122" s="472" t="s">
        <v>405</v>
      </c>
      <c r="G122" s="472" t="s">
        <v>405</v>
      </c>
      <c r="H122" s="473" t="s">
        <v>504</v>
      </c>
      <c r="I122" s="474">
        <v>94179978</v>
      </c>
      <c r="J122" s="475" t="s">
        <v>405</v>
      </c>
      <c r="K122" s="472">
        <v>2867.8</v>
      </c>
      <c r="L122" s="472" t="s">
        <v>405</v>
      </c>
      <c r="M122" s="472" t="s">
        <v>405</v>
      </c>
      <c r="N122" s="472" t="s">
        <v>14</v>
      </c>
      <c r="O122" s="472" t="s">
        <v>505</v>
      </c>
      <c r="P122" s="472" t="s">
        <v>506</v>
      </c>
      <c r="Q122" s="472" t="s">
        <v>506</v>
      </c>
      <c r="R122" s="473" t="s">
        <v>507</v>
      </c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</row>
    <row r="123" spans="1:52" customFormat="1" ht="43.5" x14ac:dyDescent="0.25">
      <c r="A123" s="21"/>
      <c r="B123" s="471" t="s">
        <v>503</v>
      </c>
      <c r="C123" s="472" t="s">
        <v>405</v>
      </c>
      <c r="D123" s="472" t="s">
        <v>405</v>
      </c>
      <c r="E123" s="472" t="s">
        <v>405</v>
      </c>
      <c r="F123" s="472" t="s">
        <v>405</v>
      </c>
      <c r="G123" s="472" t="s">
        <v>405</v>
      </c>
      <c r="H123" s="473" t="s">
        <v>504</v>
      </c>
      <c r="I123" s="474">
        <v>94179978</v>
      </c>
      <c r="J123" s="475" t="s">
        <v>405</v>
      </c>
      <c r="K123" s="472">
        <v>1968.88</v>
      </c>
      <c r="L123" s="472" t="s">
        <v>405</v>
      </c>
      <c r="M123" s="472" t="s">
        <v>405</v>
      </c>
      <c r="N123" s="472" t="s">
        <v>14</v>
      </c>
      <c r="O123" s="472" t="s">
        <v>505</v>
      </c>
      <c r="P123" s="472" t="s">
        <v>506</v>
      </c>
      <c r="Q123" s="472" t="s">
        <v>506</v>
      </c>
      <c r="R123" s="473" t="s">
        <v>507</v>
      </c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</row>
    <row r="124" spans="1:52" customFormat="1" ht="43.5" x14ac:dyDescent="0.25">
      <c r="A124" s="21"/>
      <c r="B124" s="471" t="s">
        <v>503</v>
      </c>
      <c r="C124" s="472" t="s">
        <v>405</v>
      </c>
      <c r="D124" s="472" t="s">
        <v>405</v>
      </c>
      <c r="E124" s="472" t="s">
        <v>405</v>
      </c>
      <c r="F124" s="472" t="s">
        <v>405</v>
      </c>
      <c r="G124" s="472" t="s">
        <v>405</v>
      </c>
      <c r="H124" s="473" t="s">
        <v>504</v>
      </c>
      <c r="I124" s="474">
        <v>94179978</v>
      </c>
      <c r="J124" s="475" t="s">
        <v>405</v>
      </c>
      <c r="K124" s="472">
        <v>4388.1000000000004</v>
      </c>
      <c r="L124" s="472" t="s">
        <v>405</v>
      </c>
      <c r="M124" s="472" t="s">
        <v>405</v>
      </c>
      <c r="N124" s="472" t="s">
        <v>14</v>
      </c>
      <c r="O124" s="472" t="s">
        <v>505</v>
      </c>
      <c r="P124" s="472" t="s">
        <v>506</v>
      </c>
      <c r="Q124" s="472" t="s">
        <v>506</v>
      </c>
      <c r="R124" s="473" t="s">
        <v>507</v>
      </c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</row>
    <row r="125" spans="1:52" customFormat="1" ht="43.5" x14ac:dyDescent="0.25">
      <c r="A125" s="21"/>
      <c r="B125" s="471" t="s">
        <v>503</v>
      </c>
      <c r="C125" s="472" t="s">
        <v>405</v>
      </c>
      <c r="D125" s="472" t="s">
        <v>405</v>
      </c>
      <c r="E125" s="472" t="s">
        <v>405</v>
      </c>
      <c r="F125" s="472" t="s">
        <v>405</v>
      </c>
      <c r="G125" s="472" t="s">
        <v>405</v>
      </c>
      <c r="H125" s="473" t="s">
        <v>504</v>
      </c>
      <c r="I125" s="474">
        <v>94179978</v>
      </c>
      <c r="J125" s="475" t="s">
        <v>405</v>
      </c>
      <c r="K125" s="472">
        <v>686.74</v>
      </c>
      <c r="L125" s="472" t="s">
        <v>405</v>
      </c>
      <c r="M125" s="472" t="s">
        <v>405</v>
      </c>
      <c r="N125" s="472" t="s">
        <v>14</v>
      </c>
      <c r="O125" s="472" t="s">
        <v>505</v>
      </c>
      <c r="P125" s="472" t="s">
        <v>506</v>
      </c>
      <c r="Q125" s="472" t="s">
        <v>506</v>
      </c>
      <c r="R125" s="473" t="s">
        <v>507</v>
      </c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</row>
    <row r="126" spans="1:52" customFormat="1" ht="43.5" x14ac:dyDescent="0.25">
      <c r="A126" s="21"/>
      <c r="B126" s="471" t="s">
        <v>503</v>
      </c>
      <c r="C126" s="472" t="s">
        <v>405</v>
      </c>
      <c r="D126" s="472" t="s">
        <v>405</v>
      </c>
      <c r="E126" s="472" t="s">
        <v>405</v>
      </c>
      <c r="F126" s="472" t="s">
        <v>405</v>
      </c>
      <c r="G126" s="472" t="s">
        <v>405</v>
      </c>
      <c r="H126" s="473" t="s">
        <v>504</v>
      </c>
      <c r="I126" s="474">
        <v>94179978</v>
      </c>
      <c r="J126" s="475" t="s">
        <v>405</v>
      </c>
      <c r="K126" s="472">
        <v>1789.86</v>
      </c>
      <c r="L126" s="472" t="s">
        <v>405</v>
      </c>
      <c r="M126" s="472" t="s">
        <v>405</v>
      </c>
      <c r="N126" s="472" t="s">
        <v>14</v>
      </c>
      <c r="O126" s="472" t="s">
        <v>505</v>
      </c>
      <c r="P126" s="472" t="s">
        <v>506</v>
      </c>
      <c r="Q126" s="472" t="s">
        <v>506</v>
      </c>
      <c r="R126" s="473" t="s">
        <v>507</v>
      </c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</row>
    <row r="127" spans="1:52" customFormat="1" ht="43.5" x14ac:dyDescent="0.25">
      <c r="A127" s="21"/>
      <c r="B127" s="471" t="s">
        <v>503</v>
      </c>
      <c r="C127" s="472" t="s">
        <v>405</v>
      </c>
      <c r="D127" s="472" t="s">
        <v>405</v>
      </c>
      <c r="E127" s="472" t="s">
        <v>405</v>
      </c>
      <c r="F127" s="472" t="s">
        <v>405</v>
      </c>
      <c r="G127" s="472" t="s">
        <v>405</v>
      </c>
      <c r="H127" s="473" t="s">
        <v>504</v>
      </c>
      <c r="I127" s="474">
        <v>94179978</v>
      </c>
      <c r="J127" s="475" t="s">
        <v>405</v>
      </c>
      <c r="K127" s="472">
        <v>1956.82</v>
      </c>
      <c r="L127" s="472" t="s">
        <v>405</v>
      </c>
      <c r="M127" s="472" t="s">
        <v>405</v>
      </c>
      <c r="N127" s="472" t="s">
        <v>14</v>
      </c>
      <c r="O127" s="472" t="s">
        <v>505</v>
      </c>
      <c r="P127" s="472" t="s">
        <v>506</v>
      </c>
      <c r="Q127" s="472" t="s">
        <v>506</v>
      </c>
      <c r="R127" s="473" t="s">
        <v>507</v>
      </c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</row>
    <row r="128" spans="1:52" customFormat="1" ht="43.5" x14ac:dyDescent="0.25">
      <c r="A128" s="21"/>
      <c r="B128" s="471" t="s">
        <v>503</v>
      </c>
      <c r="C128" s="472" t="s">
        <v>405</v>
      </c>
      <c r="D128" s="472" t="s">
        <v>405</v>
      </c>
      <c r="E128" s="472" t="s">
        <v>405</v>
      </c>
      <c r="F128" s="472" t="s">
        <v>405</v>
      </c>
      <c r="G128" s="472" t="s">
        <v>405</v>
      </c>
      <c r="H128" s="473" t="s">
        <v>504</v>
      </c>
      <c r="I128" s="474">
        <v>94179978</v>
      </c>
      <c r="J128" s="475" t="s">
        <v>405</v>
      </c>
      <c r="K128" s="472">
        <v>988</v>
      </c>
      <c r="L128" s="472" t="s">
        <v>405</v>
      </c>
      <c r="M128" s="472" t="s">
        <v>405</v>
      </c>
      <c r="N128" s="472" t="s">
        <v>14</v>
      </c>
      <c r="O128" s="472" t="s">
        <v>505</v>
      </c>
      <c r="P128" s="472" t="s">
        <v>506</v>
      </c>
      <c r="Q128" s="472" t="s">
        <v>506</v>
      </c>
      <c r="R128" s="473" t="s">
        <v>507</v>
      </c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</row>
    <row r="129" spans="1:52" customFormat="1" ht="43.5" x14ac:dyDescent="0.25">
      <c r="A129" s="21"/>
      <c r="B129" s="471" t="s">
        <v>503</v>
      </c>
      <c r="C129" s="472" t="s">
        <v>405</v>
      </c>
      <c r="D129" s="472" t="s">
        <v>405</v>
      </c>
      <c r="E129" s="472" t="s">
        <v>405</v>
      </c>
      <c r="F129" s="472" t="s">
        <v>405</v>
      </c>
      <c r="G129" s="472" t="s">
        <v>405</v>
      </c>
      <c r="H129" s="473" t="s">
        <v>504</v>
      </c>
      <c r="I129" s="474">
        <v>94179978</v>
      </c>
      <c r="J129" s="475" t="s">
        <v>405</v>
      </c>
      <c r="K129" s="472">
        <v>1926.32</v>
      </c>
      <c r="L129" s="472" t="s">
        <v>405</v>
      </c>
      <c r="M129" s="472" t="s">
        <v>405</v>
      </c>
      <c r="N129" s="472" t="s">
        <v>14</v>
      </c>
      <c r="O129" s="472" t="s">
        <v>505</v>
      </c>
      <c r="P129" s="472" t="s">
        <v>506</v>
      </c>
      <c r="Q129" s="472" t="s">
        <v>506</v>
      </c>
      <c r="R129" s="473" t="s">
        <v>507</v>
      </c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</row>
    <row r="130" spans="1:52" customFormat="1" ht="43.5" x14ac:dyDescent="0.25">
      <c r="A130" s="21"/>
      <c r="B130" s="471" t="s">
        <v>503</v>
      </c>
      <c r="C130" s="472" t="s">
        <v>405</v>
      </c>
      <c r="D130" s="472" t="s">
        <v>405</v>
      </c>
      <c r="E130" s="472" t="s">
        <v>405</v>
      </c>
      <c r="F130" s="472" t="s">
        <v>405</v>
      </c>
      <c r="G130" s="472" t="s">
        <v>405</v>
      </c>
      <c r="H130" s="473" t="s">
        <v>504</v>
      </c>
      <c r="I130" s="474">
        <v>94178018</v>
      </c>
      <c r="J130" s="475" t="s">
        <v>405</v>
      </c>
      <c r="K130" s="472">
        <v>605.08000000000004</v>
      </c>
      <c r="L130" s="472" t="s">
        <v>405</v>
      </c>
      <c r="M130" s="472" t="s">
        <v>405</v>
      </c>
      <c r="N130" s="472" t="s">
        <v>14</v>
      </c>
      <c r="O130" s="472" t="s">
        <v>505</v>
      </c>
      <c r="P130" s="472" t="s">
        <v>506</v>
      </c>
      <c r="Q130" s="472" t="s">
        <v>506</v>
      </c>
      <c r="R130" s="473" t="s">
        <v>507</v>
      </c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</row>
    <row r="131" spans="1:52" customFormat="1" ht="43.5" x14ac:dyDescent="0.25">
      <c r="A131" s="21"/>
      <c r="B131" s="471" t="s">
        <v>503</v>
      </c>
      <c r="C131" s="472" t="s">
        <v>405</v>
      </c>
      <c r="D131" s="472" t="s">
        <v>405</v>
      </c>
      <c r="E131" s="472" t="s">
        <v>405</v>
      </c>
      <c r="F131" s="472" t="s">
        <v>405</v>
      </c>
      <c r="G131" s="472" t="s">
        <v>405</v>
      </c>
      <c r="H131" s="473" t="s">
        <v>504</v>
      </c>
      <c r="I131" s="474">
        <v>94179976</v>
      </c>
      <c r="J131" s="475" t="s">
        <v>405</v>
      </c>
      <c r="K131" s="472">
        <v>52.68</v>
      </c>
      <c r="L131" s="472" t="s">
        <v>405</v>
      </c>
      <c r="M131" s="472" t="s">
        <v>405</v>
      </c>
      <c r="N131" s="472" t="s">
        <v>14</v>
      </c>
      <c r="O131" s="472" t="s">
        <v>505</v>
      </c>
      <c r="P131" s="472" t="s">
        <v>506</v>
      </c>
      <c r="Q131" s="472" t="s">
        <v>506</v>
      </c>
      <c r="R131" s="473" t="s">
        <v>507</v>
      </c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</row>
    <row r="132" spans="1:52" customFormat="1" ht="43.5" x14ac:dyDescent="0.25">
      <c r="A132" s="21"/>
      <c r="B132" s="471" t="s">
        <v>503</v>
      </c>
      <c r="C132" s="472" t="s">
        <v>405</v>
      </c>
      <c r="D132" s="472" t="s">
        <v>405</v>
      </c>
      <c r="E132" s="472" t="s">
        <v>405</v>
      </c>
      <c r="F132" s="472" t="s">
        <v>405</v>
      </c>
      <c r="G132" s="472" t="s">
        <v>405</v>
      </c>
      <c r="H132" s="473" t="s">
        <v>504</v>
      </c>
      <c r="I132" s="474">
        <v>94179976</v>
      </c>
      <c r="J132" s="475" t="s">
        <v>405</v>
      </c>
      <c r="K132" s="472">
        <v>441</v>
      </c>
      <c r="L132" s="472" t="s">
        <v>405</v>
      </c>
      <c r="M132" s="472" t="s">
        <v>405</v>
      </c>
      <c r="N132" s="472" t="s">
        <v>14</v>
      </c>
      <c r="O132" s="472" t="s">
        <v>505</v>
      </c>
      <c r="P132" s="472" t="s">
        <v>506</v>
      </c>
      <c r="Q132" s="472" t="s">
        <v>506</v>
      </c>
      <c r="R132" s="473" t="s">
        <v>507</v>
      </c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</row>
    <row r="133" spans="1:52" customFormat="1" ht="43.5" x14ac:dyDescent="0.25">
      <c r="A133" s="21"/>
      <c r="B133" s="471" t="s">
        <v>503</v>
      </c>
      <c r="C133" s="472" t="s">
        <v>405</v>
      </c>
      <c r="D133" s="472" t="s">
        <v>405</v>
      </c>
      <c r="E133" s="472" t="s">
        <v>405</v>
      </c>
      <c r="F133" s="472" t="s">
        <v>405</v>
      </c>
      <c r="G133" s="472" t="s">
        <v>405</v>
      </c>
      <c r="H133" s="473" t="s">
        <v>504</v>
      </c>
      <c r="I133" s="474">
        <v>94179976</v>
      </c>
      <c r="J133" s="475" t="s">
        <v>405</v>
      </c>
      <c r="K133" s="472">
        <v>275.48</v>
      </c>
      <c r="L133" s="472" t="s">
        <v>405</v>
      </c>
      <c r="M133" s="472" t="s">
        <v>405</v>
      </c>
      <c r="N133" s="472" t="s">
        <v>14</v>
      </c>
      <c r="O133" s="472" t="s">
        <v>505</v>
      </c>
      <c r="P133" s="472" t="s">
        <v>506</v>
      </c>
      <c r="Q133" s="472" t="s">
        <v>506</v>
      </c>
      <c r="R133" s="473" t="s">
        <v>507</v>
      </c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</row>
    <row r="134" spans="1:52" customFormat="1" ht="43.5" x14ac:dyDescent="0.25">
      <c r="A134" s="21"/>
      <c r="B134" s="471" t="s">
        <v>503</v>
      </c>
      <c r="C134" s="472" t="s">
        <v>405</v>
      </c>
      <c r="D134" s="472" t="s">
        <v>405</v>
      </c>
      <c r="E134" s="472" t="s">
        <v>405</v>
      </c>
      <c r="F134" s="472" t="s">
        <v>405</v>
      </c>
      <c r="G134" s="472" t="s">
        <v>405</v>
      </c>
      <c r="H134" s="473" t="s">
        <v>504</v>
      </c>
      <c r="I134" s="474">
        <v>94101006</v>
      </c>
      <c r="J134" s="475" t="s">
        <v>405</v>
      </c>
      <c r="K134" s="472">
        <v>526.48</v>
      </c>
      <c r="L134" s="472" t="s">
        <v>405</v>
      </c>
      <c r="M134" s="472" t="s">
        <v>405</v>
      </c>
      <c r="N134" s="472" t="s">
        <v>14</v>
      </c>
      <c r="O134" s="472" t="s">
        <v>505</v>
      </c>
      <c r="P134" s="472" t="s">
        <v>506</v>
      </c>
      <c r="Q134" s="472" t="s">
        <v>506</v>
      </c>
      <c r="R134" s="473" t="s">
        <v>507</v>
      </c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</row>
    <row r="135" spans="1:52" customFormat="1" ht="43.5" x14ac:dyDescent="0.25">
      <c r="A135" s="21"/>
      <c r="B135" s="471" t="s">
        <v>503</v>
      </c>
      <c r="C135" s="472" t="s">
        <v>405</v>
      </c>
      <c r="D135" s="472" t="s">
        <v>405</v>
      </c>
      <c r="E135" s="472" t="s">
        <v>405</v>
      </c>
      <c r="F135" s="472" t="s">
        <v>405</v>
      </c>
      <c r="G135" s="472" t="s">
        <v>405</v>
      </c>
      <c r="H135" s="473" t="s">
        <v>504</v>
      </c>
      <c r="I135" s="474">
        <v>94101006</v>
      </c>
      <c r="J135" s="475" t="s">
        <v>405</v>
      </c>
      <c r="K135" s="472">
        <v>26.3</v>
      </c>
      <c r="L135" s="472" t="s">
        <v>405</v>
      </c>
      <c r="M135" s="472" t="s">
        <v>405</v>
      </c>
      <c r="N135" s="472" t="s">
        <v>14</v>
      </c>
      <c r="O135" s="472" t="s">
        <v>505</v>
      </c>
      <c r="P135" s="472" t="s">
        <v>506</v>
      </c>
      <c r="Q135" s="472" t="s">
        <v>506</v>
      </c>
      <c r="R135" s="473" t="s">
        <v>507</v>
      </c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</row>
    <row r="136" spans="1:52" customFormat="1" ht="43.5" x14ac:dyDescent="0.25">
      <c r="A136" s="21"/>
      <c r="B136" s="471" t="s">
        <v>503</v>
      </c>
      <c r="C136" s="472" t="s">
        <v>405</v>
      </c>
      <c r="D136" s="472" t="s">
        <v>405</v>
      </c>
      <c r="E136" s="472" t="s">
        <v>405</v>
      </c>
      <c r="F136" s="472" t="s">
        <v>405</v>
      </c>
      <c r="G136" s="472" t="s">
        <v>405</v>
      </c>
      <c r="H136" s="473" t="s">
        <v>504</v>
      </c>
      <c r="I136" s="474">
        <v>94107006</v>
      </c>
      <c r="J136" s="475" t="s">
        <v>405</v>
      </c>
      <c r="K136" s="472">
        <v>3141</v>
      </c>
      <c r="L136" s="472" t="s">
        <v>405</v>
      </c>
      <c r="M136" s="472" t="s">
        <v>405</v>
      </c>
      <c r="N136" s="472" t="s">
        <v>14</v>
      </c>
      <c r="O136" s="472" t="s">
        <v>505</v>
      </c>
      <c r="P136" s="472" t="s">
        <v>506</v>
      </c>
      <c r="Q136" s="472" t="s">
        <v>506</v>
      </c>
      <c r="R136" s="473" t="s">
        <v>507</v>
      </c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</row>
    <row r="137" spans="1:52" customFormat="1" ht="43.5" x14ac:dyDescent="0.25">
      <c r="A137" s="21"/>
      <c r="B137" s="471" t="s">
        <v>503</v>
      </c>
      <c r="C137" s="472" t="s">
        <v>405</v>
      </c>
      <c r="D137" s="472" t="s">
        <v>405</v>
      </c>
      <c r="E137" s="472" t="s">
        <v>405</v>
      </c>
      <c r="F137" s="472" t="s">
        <v>405</v>
      </c>
      <c r="G137" s="472" t="s">
        <v>405</v>
      </c>
      <c r="H137" s="473" t="s">
        <v>504</v>
      </c>
      <c r="I137" s="474">
        <v>94107006</v>
      </c>
      <c r="J137" s="475" t="s">
        <v>405</v>
      </c>
      <c r="K137" s="472">
        <v>1813.6</v>
      </c>
      <c r="L137" s="472" t="s">
        <v>405</v>
      </c>
      <c r="M137" s="472" t="s">
        <v>405</v>
      </c>
      <c r="N137" s="472" t="s">
        <v>14</v>
      </c>
      <c r="O137" s="472" t="s">
        <v>505</v>
      </c>
      <c r="P137" s="472" t="s">
        <v>506</v>
      </c>
      <c r="Q137" s="472" t="s">
        <v>506</v>
      </c>
      <c r="R137" s="473" t="s">
        <v>507</v>
      </c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</row>
    <row r="138" spans="1:52" customFormat="1" ht="43.5" x14ac:dyDescent="0.25">
      <c r="A138" s="21"/>
      <c r="B138" s="471" t="s">
        <v>503</v>
      </c>
      <c r="C138" s="472" t="s">
        <v>405</v>
      </c>
      <c r="D138" s="472" t="s">
        <v>405</v>
      </c>
      <c r="E138" s="472" t="s">
        <v>405</v>
      </c>
      <c r="F138" s="472" t="s">
        <v>405</v>
      </c>
      <c r="G138" s="472" t="s">
        <v>405</v>
      </c>
      <c r="H138" s="473" t="s">
        <v>504</v>
      </c>
      <c r="I138" s="474">
        <v>94107006</v>
      </c>
      <c r="J138" s="475" t="s">
        <v>405</v>
      </c>
      <c r="K138" s="472">
        <v>3445.58</v>
      </c>
      <c r="L138" s="472" t="s">
        <v>405</v>
      </c>
      <c r="M138" s="472" t="s">
        <v>405</v>
      </c>
      <c r="N138" s="472" t="s">
        <v>14</v>
      </c>
      <c r="O138" s="472" t="s">
        <v>505</v>
      </c>
      <c r="P138" s="472" t="s">
        <v>506</v>
      </c>
      <c r="Q138" s="472" t="s">
        <v>506</v>
      </c>
      <c r="R138" s="473" t="s">
        <v>507</v>
      </c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</row>
    <row r="139" spans="1:52" customFormat="1" ht="43.5" x14ac:dyDescent="0.25">
      <c r="A139" s="21"/>
      <c r="B139" s="471" t="s">
        <v>503</v>
      </c>
      <c r="C139" s="472" t="s">
        <v>405</v>
      </c>
      <c r="D139" s="472" t="s">
        <v>405</v>
      </c>
      <c r="E139" s="472" t="s">
        <v>405</v>
      </c>
      <c r="F139" s="472" t="s">
        <v>405</v>
      </c>
      <c r="G139" s="472" t="s">
        <v>405</v>
      </c>
      <c r="H139" s="473" t="s">
        <v>504</v>
      </c>
      <c r="I139" s="474">
        <v>94107006</v>
      </c>
      <c r="J139" s="475" t="s">
        <v>405</v>
      </c>
      <c r="K139" s="472">
        <v>1625.36</v>
      </c>
      <c r="L139" s="472" t="s">
        <v>405</v>
      </c>
      <c r="M139" s="472" t="s">
        <v>405</v>
      </c>
      <c r="N139" s="472" t="s">
        <v>14</v>
      </c>
      <c r="O139" s="472" t="s">
        <v>505</v>
      </c>
      <c r="P139" s="472" t="s">
        <v>506</v>
      </c>
      <c r="Q139" s="472" t="s">
        <v>506</v>
      </c>
      <c r="R139" s="473" t="s">
        <v>507</v>
      </c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</row>
    <row r="140" spans="1:52" customFormat="1" ht="43.5" x14ac:dyDescent="0.25">
      <c r="A140" s="21"/>
      <c r="B140" s="471" t="s">
        <v>503</v>
      </c>
      <c r="C140" s="472" t="s">
        <v>405</v>
      </c>
      <c r="D140" s="472" t="s">
        <v>405</v>
      </c>
      <c r="E140" s="472" t="s">
        <v>405</v>
      </c>
      <c r="F140" s="472" t="s">
        <v>405</v>
      </c>
      <c r="G140" s="472" t="s">
        <v>405</v>
      </c>
      <c r="H140" s="473" t="s">
        <v>504</v>
      </c>
      <c r="I140" s="474">
        <v>94107006</v>
      </c>
      <c r="J140" s="475" t="s">
        <v>405</v>
      </c>
      <c r="K140" s="472">
        <v>2754.36</v>
      </c>
      <c r="L140" s="472" t="s">
        <v>405</v>
      </c>
      <c r="M140" s="472" t="s">
        <v>405</v>
      </c>
      <c r="N140" s="472" t="s">
        <v>14</v>
      </c>
      <c r="O140" s="472" t="s">
        <v>505</v>
      </c>
      <c r="P140" s="472" t="s">
        <v>506</v>
      </c>
      <c r="Q140" s="472" t="s">
        <v>506</v>
      </c>
      <c r="R140" s="473" t="s">
        <v>507</v>
      </c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</row>
    <row r="141" spans="1:52" customFormat="1" ht="43.5" x14ac:dyDescent="0.25">
      <c r="A141" s="21"/>
      <c r="B141" s="471" t="s">
        <v>503</v>
      </c>
      <c r="C141" s="472" t="s">
        <v>405</v>
      </c>
      <c r="D141" s="472" t="s">
        <v>405</v>
      </c>
      <c r="E141" s="472" t="s">
        <v>405</v>
      </c>
      <c r="F141" s="472" t="s">
        <v>405</v>
      </c>
      <c r="G141" s="472" t="s">
        <v>405</v>
      </c>
      <c r="H141" s="473" t="s">
        <v>504</v>
      </c>
      <c r="I141" s="474">
        <v>94107006</v>
      </c>
      <c r="J141" s="475" t="s">
        <v>405</v>
      </c>
      <c r="K141" s="472">
        <v>1939.38</v>
      </c>
      <c r="L141" s="472" t="s">
        <v>405</v>
      </c>
      <c r="M141" s="472" t="s">
        <v>405</v>
      </c>
      <c r="N141" s="472" t="s">
        <v>14</v>
      </c>
      <c r="O141" s="472" t="s">
        <v>505</v>
      </c>
      <c r="P141" s="472" t="s">
        <v>506</v>
      </c>
      <c r="Q141" s="472" t="s">
        <v>506</v>
      </c>
      <c r="R141" s="473" t="s">
        <v>507</v>
      </c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</row>
    <row r="142" spans="1:52" customFormat="1" ht="43.5" x14ac:dyDescent="0.25">
      <c r="A142" s="21"/>
      <c r="B142" s="471" t="s">
        <v>503</v>
      </c>
      <c r="C142" s="472" t="s">
        <v>405</v>
      </c>
      <c r="D142" s="472" t="s">
        <v>405</v>
      </c>
      <c r="E142" s="472" t="s">
        <v>405</v>
      </c>
      <c r="F142" s="472" t="s">
        <v>405</v>
      </c>
      <c r="G142" s="472" t="s">
        <v>405</v>
      </c>
      <c r="H142" s="473" t="s">
        <v>504</v>
      </c>
      <c r="I142" s="474">
        <v>94107006</v>
      </c>
      <c r="J142" s="475" t="s">
        <v>405</v>
      </c>
      <c r="K142" s="472">
        <v>1951.5</v>
      </c>
      <c r="L142" s="472" t="s">
        <v>405</v>
      </c>
      <c r="M142" s="472" t="s">
        <v>405</v>
      </c>
      <c r="N142" s="472" t="s">
        <v>14</v>
      </c>
      <c r="O142" s="472" t="s">
        <v>505</v>
      </c>
      <c r="P142" s="472" t="s">
        <v>506</v>
      </c>
      <c r="Q142" s="472" t="s">
        <v>506</v>
      </c>
      <c r="R142" s="473" t="s">
        <v>507</v>
      </c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</row>
    <row r="143" spans="1:52" customFormat="1" ht="43.5" x14ac:dyDescent="0.25">
      <c r="A143" s="21"/>
      <c r="B143" s="471" t="s">
        <v>503</v>
      </c>
      <c r="C143" s="472" t="s">
        <v>405</v>
      </c>
      <c r="D143" s="472" t="s">
        <v>405</v>
      </c>
      <c r="E143" s="472" t="s">
        <v>405</v>
      </c>
      <c r="F143" s="472" t="s">
        <v>405</v>
      </c>
      <c r="G143" s="472" t="s">
        <v>405</v>
      </c>
      <c r="H143" s="473" t="s">
        <v>504</v>
      </c>
      <c r="I143" s="474">
        <v>94105681</v>
      </c>
      <c r="J143" s="475" t="s">
        <v>405</v>
      </c>
      <c r="K143" s="472">
        <v>99.32</v>
      </c>
      <c r="L143" s="472" t="s">
        <v>405</v>
      </c>
      <c r="M143" s="472" t="s">
        <v>405</v>
      </c>
      <c r="N143" s="472" t="s">
        <v>14</v>
      </c>
      <c r="O143" s="472" t="s">
        <v>505</v>
      </c>
      <c r="P143" s="472" t="s">
        <v>506</v>
      </c>
      <c r="Q143" s="472" t="s">
        <v>506</v>
      </c>
      <c r="R143" s="473" t="s">
        <v>507</v>
      </c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</row>
    <row r="144" spans="1:52" customFormat="1" ht="43.5" x14ac:dyDescent="0.25">
      <c r="A144" s="21"/>
      <c r="B144" s="471" t="s">
        <v>503</v>
      </c>
      <c r="C144" s="472" t="s">
        <v>405</v>
      </c>
      <c r="D144" s="472" t="s">
        <v>405</v>
      </c>
      <c r="E144" s="472" t="s">
        <v>405</v>
      </c>
      <c r="F144" s="472" t="s">
        <v>405</v>
      </c>
      <c r="G144" s="472" t="s">
        <v>405</v>
      </c>
      <c r="H144" s="473" t="s">
        <v>504</v>
      </c>
      <c r="I144" s="474">
        <v>94105681</v>
      </c>
      <c r="J144" s="475" t="s">
        <v>405</v>
      </c>
      <c r="K144" s="472">
        <v>82.18</v>
      </c>
      <c r="L144" s="472" t="s">
        <v>405</v>
      </c>
      <c r="M144" s="472" t="s">
        <v>405</v>
      </c>
      <c r="N144" s="472" t="s">
        <v>14</v>
      </c>
      <c r="O144" s="472" t="s">
        <v>505</v>
      </c>
      <c r="P144" s="472" t="s">
        <v>506</v>
      </c>
      <c r="Q144" s="472" t="s">
        <v>506</v>
      </c>
      <c r="R144" s="473" t="s">
        <v>507</v>
      </c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</row>
    <row r="145" spans="1:52" customFormat="1" ht="43.5" x14ac:dyDescent="0.25">
      <c r="A145" s="21"/>
      <c r="B145" s="471" t="s">
        <v>503</v>
      </c>
      <c r="C145" s="472" t="s">
        <v>405</v>
      </c>
      <c r="D145" s="472" t="s">
        <v>405</v>
      </c>
      <c r="E145" s="472" t="s">
        <v>405</v>
      </c>
      <c r="F145" s="472" t="s">
        <v>405</v>
      </c>
      <c r="G145" s="472" t="s">
        <v>405</v>
      </c>
      <c r="H145" s="473" t="s">
        <v>504</v>
      </c>
      <c r="I145" s="474">
        <v>94064589</v>
      </c>
      <c r="J145" s="475" t="s">
        <v>405</v>
      </c>
      <c r="K145" s="472">
        <v>1368.12</v>
      </c>
      <c r="L145" s="472" t="s">
        <v>405</v>
      </c>
      <c r="M145" s="472" t="s">
        <v>405</v>
      </c>
      <c r="N145" s="472" t="s">
        <v>14</v>
      </c>
      <c r="O145" s="472" t="s">
        <v>505</v>
      </c>
      <c r="P145" s="472" t="s">
        <v>506</v>
      </c>
      <c r="Q145" s="472" t="s">
        <v>506</v>
      </c>
      <c r="R145" s="473" t="s">
        <v>507</v>
      </c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</row>
    <row r="146" spans="1:52" customFormat="1" ht="43.5" x14ac:dyDescent="0.25">
      <c r="A146" s="21"/>
      <c r="B146" s="471" t="s">
        <v>503</v>
      </c>
      <c r="C146" s="472" t="s">
        <v>405</v>
      </c>
      <c r="D146" s="472" t="s">
        <v>405</v>
      </c>
      <c r="E146" s="472" t="s">
        <v>405</v>
      </c>
      <c r="F146" s="472" t="s">
        <v>405</v>
      </c>
      <c r="G146" s="472" t="s">
        <v>405</v>
      </c>
      <c r="H146" s="473" t="s">
        <v>504</v>
      </c>
      <c r="I146" s="474">
        <v>94064589</v>
      </c>
      <c r="J146" s="475" t="s">
        <v>405</v>
      </c>
      <c r="K146" s="472">
        <v>384.94</v>
      </c>
      <c r="L146" s="472" t="s">
        <v>405</v>
      </c>
      <c r="M146" s="472" t="s">
        <v>405</v>
      </c>
      <c r="N146" s="472" t="s">
        <v>14</v>
      </c>
      <c r="O146" s="472" t="s">
        <v>505</v>
      </c>
      <c r="P146" s="472" t="s">
        <v>506</v>
      </c>
      <c r="Q146" s="472" t="s">
        <v>506</v>
      </c>
      <c r="R146" s="473" t="s">
        <v>507</v>
      </c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</row>
    <row r="147" spans="1:52" customFormat="1" ht="43.5" x14ac:dyDescent="0.25">
      <c r="A147" s="21"/>
      <c r="B147" s="471" t="s">
        <v>503</v>
      </c>
      <c r="C147" s="472" t="s">
        <v>405</v>
      </c>
      <c r="D147" s="472" t="s">
        <v>405</v>
      </c>
      <c r="E147" s="472" t="s">
        <v>405</v>
      </c>
      <c r="F147" s="472" t="s">
        <v>405</v>
      </c>
      <c r="G147" s="472" t="s">
        <v>405</v>
      </c>
      <c r="H147" s="473" t="s">
        <v>504</v>
      </c>
      <c r="I147" s="474">
        <v>94064589</v>
      </c>
      <c r="J147" s="475" t="s">
        <v>405</v>
      </c>
      <c r="K147" s="472">
        <v>1935.9</v>
      </c>
      <c r="L147" s="472" t="s">
        <v>405</v>
      </c>
      <c r="M147" s="472" t="s">
        <v>405</v>
      </c>
      <c r="N147" s="472" t="s">
        <v>14</v>
      </c>
      <c r="O147" s="472" t="s">
        <v>505</v>
      </c>
      <c r="P147" s="472" t="s">
        <v>506</v>
      </c>
      <c r="Q147" s="472" t="s">
        <v>506</v>
      </c>
      <c r="R147" s="473" t="s">
        <v>507</v>
      </c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</row>
    <row r="148" spans="1:52" customFormat="1" ht="43.5" x14ac:dyDescent="0.25">
      <c r="A148" s="21"/>
      <c r="B148" s="471" t="s">
        <v>503</v>
      </c>
      <c r="C148" s="472" t="s">
        <v>405</v>
      </c>
      <c r="D148" s="472" t="s">
        <v>405</v>
      </c>
      <c r="E148" s="472" t="s">
        <v>405</v>
      </c>
      <c r="F148" s="472" t="s">
        <v>405</v>
      </c>
      <c r="G148" s="472" t="s">
        <v>405</v>
      </c>
      <c r="H148" s="473" t="s">
        <v>504</v>
      </c>
      <c r="I148" s="474">
        <v>94058380</v>
      </c>
      <c r="J148" s="475" t="s">
        <v>405</v>
      </c>
      <c r="K148" s="472">
        <v>30</v>
      </c>
      <c r="L148" s="472" t="s">
        <v>405</v>
      </c>
      <c r="M148" s="472" t="s">
        <v>405</v>
      </c>
      <c r="N148" s="472" t="s">
        <v>14</v>
      </c>
      <c r="O148" s="472" t="s">
        <v>505</v>
      </c>
      <c r="P148" s="472" t="s">
        <v>506</v>
      </c>
      <c r="Q148" s="472" t="s">
        <v>506</v>
      </c>
      <c r="R148" s="473" t="s">
        <v>507</v>
      </c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</row>
    <row r="149" spans="1:52" customFormat="1" ht="43.5" x14ac:dyDescent="0.25">
      <c r="A149" s="21"/>
      <c r="B149" s="471" t="s">
        <v>503</v>
      </c>
      <c r="C149" s="472" t="s">
        <v>405</v>
      </c>
      <c r="D149" s="472" t="s">
        <v>405</v>
      </c>
      <c r="E149" s="472" t="s">
        <v>405</v>
      </c>
      <c r="F149" s="472" t="s">
        <v>405</v>
      </c>
      <c r="G149" s="472" t="s">
        <v>405</v>
      </c>
      <c r="H149" s="473" t="s">
        <v>504</v>
      </c>
      <c r="I149" s="474">
        <v>94071552</v>
      </c>
      <c r="J149" s="475" t="s">
        <v>405</v>
      </c>
      <c r="K149" s="472">
        <v>99.68</v>
      </c>
      <c r="L149" s="472" t="s">
        <v>405</v>
      </c>
      <c r="M149" s="472" t="s">
        <v>405</v>
      </c>
      <c r="N149" s="472" t="s">
        <v>14</v>
      </c>
      <c r="O149" s="472" t="s">
        <v>505</v>
      </c>
      <c r="P149" s="472" t="s">
        <v>506</v>
      </c>
      <c r="Q149" s="472" t="s">
        <v>506</v>
      </c>
      <c r="R149" s="473" t="s">
        <v>507</v>
      </c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</row>
    <row r="150" spans="1:52" customFormat="1" ht="43.5" x14ac:dyDescent="0.25">
      <c r="A150" s="21"/>
      <c r="B150" s="471" t="s">
        <v>503</v>
      </c>
      <c r="C150" s="472" t="s">
        <v>405</v>
      </c>
      <c r="D150" s="472" t="s">
        <v>405</v>
      </c>
      <c r="E150" s="472" t="s">
        <v>405</v>
      </c>
      <c r="F150" s="472" t="s">
        <v>405</v>
      </c>
      <c r="G150" s="472" t="s">
        <v>405</v>
      </c>
      <c r="H150" s="473" t="s">
        <v>504</v>
      </c>
      <c r="I150" s="474">
        <v>21202471</v>
      </c>
      <c r="J150" s="475" t="s">
        <v>405</v>
      </c>
      <c r="K150" s="472">
        <v>49.52</v>
      </c>
      <c r="L150" s="472" t="s">
        <v>405</v>
      </c>
      <c r="M150" s="472" t="s">
        <v>405</v>
      </c>
      <c r="N150" s="472" t="s">
        <v>14</v>
      </c>
      <c r="O150" s="472" t="s">
        <v>505</v>
      </c>
      <c r="P150" s="472" t="s">
        <v>506</v>
      </c>
      <c r="Q150" s="472" t="s">
        <v>506</v>
      </c>
      <c r="R150" s="473" t="s">
        <v>507</v>
      </c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</row>
    <row r="151" spans="1:52" customFormat="1" ht="43.5" x14ac:dyDescent="0.25">
      <c r="A151" s="21"/>
      <c r="B151" s="471" t="s">
        <v>503</v>
      </c>
      <c r="C151" s="472" t="s">
        <v>405</v>
      </c>
      <c r="D151" s="472" t="s">
        <v>405</v>
      </c>
      <c r="E151" s="472" t="s">
        <v>405</v>
      </c>
      <c r="F151" s="472" t="s">
        <v>405</v>
      </c>
      <c r="G151" s="472" t="s">
        <v>405</v>
      </c>
      <c r="H151" s="473" t="s">
        <v>504</v>
      </c>
      <c r="I151" s="474">
        <v>21202471</v>
      </c>
      <c r="J151" s="475" t="s">
        <v>405</v>
      </c>
      <c r="K151" s="472">
        <v>223.9</v>
      </c>
      <c r="L151" s="472" t="s">
        <v>405</v>
      </c>
      <c r="M151" s="472" t="s">
        <v>405</v>
      </c>
      <c r="N151" s="472" t="s">
        <v>14</v>
      </c>
      <c r="O151" s="472" t="s">
        <v>505</v>
      </c>
      <c r="P151" s="472" t="s">
        <v>506</v>
      </c>
      <c r="Q151" s="472" t="s">
        <v>506</v>
      </c>
      <c r="R151" s="473" t="s">
        <v>507</v>
      </c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</row>
    <row r="152" spans="1:52" customFormat="1" ht="43.5" x14ac:dyDescent="0.25">
      <c r="A152" s="21"/>
      <c r="B152" s="471" t="s">
        <v>503</v>
      </c>
      <c r="C152" s="472" t="s">
        <v>405</v>
      </c>
      <c r="D152" s="472" t="s">
        <v>405</v>
      </c>
      <c r="E152" s="472" t="s">
        <v>405</v>
      </c>
      <c r="F152" s="472" t="s">
        <v>405</v>
      </c>
      <c r="G152" s="472" t="s">
        <v>405</v>
      </c>
      <c r="H152" s="473" t="s">
        <v>504</v>
      </c>
      <c r="I152" s="474">
        <v>21202471</v>
      </c>
      <c r="J152" s="475" t="s">
        <v>405</v>
      </c>
      <c r="K152" s="472">
        <v>99.32</v>
      </c>
      <c r="L152" s="472" t="s">
        <v>405</v>
      </c>
      <c r="M152" s="472" t="s">
        <v>405</v>
      </c>
      <c r="N152" s="472" t="s">
        <v>14</v>
      </c>
      <c r="O152" s="472" t="s">
        <v>505</v>
      </c>
      <c r="P152" s="472" t="s">
        <v>506</v>
      </c>
      <c r="Q152" s="472" t="s">
        <v>506</v>
      </c>
      <c r="R152" s="473" t="s">
        <v>507</v>
      </c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</row>
    <row r="153" spans="1:52" customFormat="1" ht="43.5" x14ac:dyDescent="0.25">
      <c r="A153" s="21"/>
      <c r="B153" s="471" t="s">
        <v>503</v>
      </c>
      <c r="C153" s="472" t="s">
        <v>405</v>
      </c>
      <c r="D153" s="472" t="s">
        <v>405</v>
      </c>
      <c r="E153" s="472" t="s">
        <v>405</v>
      </c>
      <c r="F153" s="472" t="s">
        <v>405</v>
      </c>
      <c r="G153" s="472" t="s">
        <v>405</v>
      </c>
      <c r="H153" s="473" t="s">
        <v>504</v>
      </c>
      <c r="I153" s="474">
        <v>94037290</v>
      </c>
      <c r="J153" s="475" t="s">
        <v>405</v>
      </c>
      <c r="K153" s="472">
        <v>136.74</v>
      </c>
      <c r="L153" s="472" t="s">
        <v>405</v>
      </c>
      <c r="M153" s="472" t="s">
        <v>405</v>
      </c>
      <c r="N153" s="472" t="s">
        <v>14</v>
      </c>
      <c r="O153" s="472" t="s">
        <v>505</v>
      </c>
      <c r="P153" s="472" t="s">
        <v>506</v>
      </c>
      <c r="Q153" s="472" t="s">
        <v>506</v>
      </c>
      <c r="R153" s="473" t="s">
        <v>507</v>
      </c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</row>
    <row r="154" spans="1:52" customFormat="1" ht="43.5" x14ac:dyDescent="0.25">
      <c r="A154" s="21"/>
      <c r="B154" s="471" t="s">
        <v>503</v>
      </c>
      <c r="C154" s="472" t="s">
        <v>405</v>
      </c>
      <c r="D154" s="472" t="s">
        <v>405</v>
      </c>
      <c r="E154" s="472" t="s">
        <v>405</v>
      </c>
      <c r="F154" s="472" t="s">
        <v>405</v>
      </c>
      <c r="G154" s="472" t="s">
        <v>405</v>
      </c>
      <c r="H154" s="473" t="s">
        <v>504</v>
      </c>
      <c r="I154" s="474">
        <v>94045227</v>
      </c>
      <c r="J154" s="475" t="s">
        <v>405</v>
      </c>
      <c r="K154" s="472">
        <v>1930.28</v>
      </c>
      <c r="L154" s="472" t="s">
        <v>405</v>
      </c>
      <c r="M154" s="472" t="s">
        <v>405</v>
      </c>
      <c r="N154" s="472" t="s">
        <v>14</v>
      </c>
      <c r="O154" s="472" t="s">
        <v>505</v>
      </c>
      <c r="P154" s="472" t="s">
        <v>506</v>
      </c>
      <c r="Q154" s="472" t="s">
        <v>506</v>
      </c>
      <c r="R154" s="473" t="s">
        <v>507</v>
      </c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</row>
    <row r="155" spans="1:52" customFormat="1" ht="43.5" x14ac:dyDescent="0.25">
      <c r="A155" s="21"/>
      <c r="B155" s="471" t="s">
        <v>503</v>
      </c>
      <c r="C155" s="472" t="s">
        <v>405</v>
      </c>
      <c r="D155" s="472" t="s">
        <v>405</v>
      </c>
      <c r="E155" s="472" t="s">
        <v>405</v>
      </c>
      <c r="F155" s="472" t="s">
        <v>405</v>
      </c>
      <c r="G155" s="472" t="s">
        <v>405</v>
      </c>
      <c r="H155" s="473" t="s">
        <v>504</v>
      </c>
      <c r="I155" s="474">
        <v>94045227</v>
      </c>
      <c r="J155" s="475" t="s">
        <v>405</v>
      </c>
      <c r="K155" s="472">
        <v>5382.06</v>
      </c>
      <c r="L155" s="472" t="s">
        <v>405</v>
      </c>
      <c r="M155" s="472" t="s">
        <v>405</v>
      </c>
      <c r="N155" s="472" t="s">
        <v>14</v>
      </c>
      <c r="O155" s="472" t="s">
        <v>505</v>
      </c>
      <c r="P155" s="472" t="s">
        <v>506</v>
      </c>
      <c r="Q155" s="472" t="s">
        <v>506</v>
      </c>
      <c r="R155" s="473" t="s">
        <v>507</v>
      </c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</row>
    <row r="156" spans="1:52" customFormat="1" ht="43.5" x14ac:dyDescent="0.25">
      <c r="A156" s="21"/>
      <c r="B156" s="471" t="s">
        <v>503</v>
      </c>
      <c r="C156" s="472" t="s">
        <v>405</v>
      </c>
      <c r="D156" s="472" t="s">
        <v>405</v>
      </c>
      <c r="E156" s="472" t="s">
        <v>405</v>
      </c>
      <c r="F156" s="472" t="s">
        <v>405</v>
      </c>
      <c r="G156" s="472" t="s">
        <v>405</v>
      </c>
      <c r="H156" s="473" t="s">
        <v>504</v>
      </c>
      <c r="I156" s="474">
        <v>94045227</v>
      </c>
      <c r="J156" s="475" t="s">
        <v>405</v>
      </c>
      <c r="K156" s="472">
        <v>1926.32</v>
      </c>
      <c r="L156" s="472" t="s">
        <v>405</v>
      </c>
      <c r="M156" s="472" t="s">
        <v>405</v>
      </c>
      <c r="N156" s="472" t="s">
        <v>14</v>
      </c>
      <c r="O156" s="472" t="s">
        <v>505</v>
      </c>
      <c r="P156" s="472" t="s">
        <v>506</v>
      </c>
      <c r="Q156" s="472" t="s">
        <v>506</v>
      </c>
      <c r="R156" s="473" t="s">
        <v>507</v>
      </c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</row>
    <row r="157" spans="1:52" customFormat="1" ht="43.5" x14ac:dyDescent="0.25">
      <c r="A157" s="21"/>
      <c r="B157" s="471" t="s">
        <v>503</v>
      </c>
      <c r="C157" s="472" t="s">
        <v>405</v>
      </c>
      <c r="D157" s="472" t="s">
        <v>405</v>
      </c>
      <c r="E157" s="472" t="s">
        <v>405</v>
      </c>
      <c r="F157" s="472" t="s">
        <v>405</v>
      </c>
      <c r="G157" s="472" t="s">
        <v>405</v>
      </c>
      <c r="H157" s="473" t="s">
        <v>504</v>
      </c>
      <c r="I157" s="474">
        <v>94045227</v>
      </c>
      <c r="J157" s="475" t="s">
        <v>405</v>
      </c>
      <c r="K157" s="472">
        <v>1513.12</v>
      </c>
      <c r="L157" s="472" t="s">
        <v>405</v>
      </c>
      <c r="M157" s="472" t="s">
        <v>405</v>
      </c>
      <c r="N157" s="472" t="s">
        <v>14</v>
      </c>
      <c r="O157" s="472" t="s">
        <v>505</v>
      </c>
      <c r="P157" s="472" t="s">
        <v>506</v>
      </c>
      <c r="Q157" s="472" t="s">
        <v>506</v>
      </c>
      <c r="R157" s="473" t="s">
        <v>507</v>
      </c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</row>
    <row r="158" spans="1:52" customFormat="1" ht="43.5" x14ac:dyDescent="0.25">
      <c r="A158" s="21"/>
      <c r="B158" s="471" t="s">
        <v>503</v>
      </c>
      <c r="C158" s="472" t="s">
        <v>405</v>
      </c>
      <c r="D158" s="472" t="s">
        <v>405</v>
      </c>
      <c r="E158" s="472" t="s">
        <v>405</v>
      </c>
      <c r="F158" s="472" t="s">
        <v>405</v>
      </c>
      <c r="G158" s="472" t="s">
        <v>405</v>
      </c>
      <c r="H158" s="473" t="s">
        <v>504</v>
      </c>
      <c r="I158" s="474">
        <v>94049245</v>
      </c>
      <c r="J158" s="475" t="s">
        <v>405</v>
      </c>
      <c r="K158" s="472">
        <v>98.56</v>
      </c>
      <c r="L158" s="472" t="s">
        <v>405</v>
      </c>
      <c r="M158" s="472" t="s">
        <v>405</v>
      </c>
      <c r="N158" s="472" t="s">
        <v>14</v>
      </c>
      <c r="O158" s="472" t="s">
        <v>505</v>
      </c>
      <c r="P158" s="472" t="s">
        <v>506</v>
      </c>
      <c r="Q158" s="472" t="s">
        <v>506</v>
      </c>
      <c r="R158" s="473" t="s">
        <v>507</v>
      </c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</row>
    <row r="159" spans="1:52" customFormat="1" ht="43.5" x14ac:dyDescent="0.25">
      <c r="A159" s="21"/>
      <c r="B159" s="471" t="s">
        <v>503</v>
      </c>
      <c r="C159" s="472" t="s">
        <v>405</v>
      </c>
      <c r="D159" s="472" t="s">
        <v>405</v>
      </c>
      <c r="E159" s="472" t="s">
        <v>405</v>
      </c>
      <c r="F159" s="472" t="s">
        <v>405</v>
      </c>
      <c r="G159" s="472" t="s">
        <v>405</v>
      </c>
      <c r="H159" s="473" t="s">
        <v>504</v>
      </c>
      <c r="I159" s="474">
        <v>94049245</v>
      </c>
      <c r="J159" s="475" t="s">
        <v>405</v>
      </c>
      <c r="K159" s="472">
        <v>52.56</v>
      </c>
      <c r="L159" s="472" t="s">
        <v>405</v>
      </c>
      <c r="M159" s="472" t="s">
        <v>405</v>
      </c>
      <c r="N159" s="472" t="s">
        <v>14</v>
      </c>
      <c r="O159" s="472" t="s">
        <v>505</v>
      </c>
      <c r="P159" s="472" t="s">
        <v>506</v>
      </c>
      <c r="Q159" s="472" t="s">
        <v>506</v>
      </c>
      <c r="R159" s="473" t="s">
        <v>507</v>
      </c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</row>
    <row r="160" spans="1:52" customFormat="1" ht="43.5" x14ac:dyDescent="0.25">
      <c r="A160" s="21"/>
      <c r="B160" s="471" t="s">
        <v>503</v>
      </c>
      <c r="C160" s="472" t="s">
        <v>405</v>
      </c>
      <c r="D160" s="472" t="s">
        <v>405</v>
      </c>
      <c r="E160" s="472" t="s">
        <v>405</v>
      </c>
      <c r="F160" s="472" t="s">
        <v>405</v>
      </c>
      <c r="G160" s="472" t="s">
        <v>405</v>
      </c>
      <c r="H160" s="473" t="s">
        <v>504</v>
      </c>
      <c r="I160" s="474">
        <v>94011389</v>
      </c>
      <c r="J160" s="475" t="s">
        <v>405</v>
      </c>
      <c r="K160" s="472">
        <v>1387.14</v>
      </c>
      <c r="L160" s="472" t="s">
        <v>405</v>
      </c>
      <c r="M160" s="472" t="s">
        <v>405</v>
      </c>
      <c r="N160" s="472" t="s">
        <v>14</v>
      </c>
      <c r="O160" s="472" t="s">
        <v>505</v>
      </c>
      <c r="P160" s="472" t="s">
        <v>506</v>
      </c>
      <c r="Q160" s="472" t="s">
        <v>506</v>
      </c>
      <c r="R160" s="473" t="s">
        <v>507</v>
      </c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</row>
    <row r="161" spans="1:52" customFormat="1" ht="43.5" x14ac:dyDescent="0.25">
      <c r="A161" s="21"/>
      <c r="B161" s="471" t="s">
        <v>503</v>
      </c>
      <c r="C161" s="472" t="s">
        <v>405</v>
      </c>
      <c r="D161" s="472" t="s">
        <v>405</v>
      </c>
      <c r="E161" s="472" t="s">
        <v>405</v>
      </c>
      <c r="F161" s="472" t="s">
        <v>405</v>
      </c>
      <c r="G161" s="472" t="s">
        <v>405</v>
      </c>
      <c r="H161" s="473" t="s">
        <v>504</v>
      </c>
      <c r="I161" s="474">
        <v>94011389</v>
      </c>
      <c r="J161" s="475" t="s">
        <v>405</v>
      </c>
      <c r="K161" s="472">
        <v>547.6</v>
      </c>
      <c r="L161" s="472" t="s">
        <v>405</v>
      </c>
      <c r="M161" s="472" t="s">
        <v>405</v>
      </c>
      <c r="N161" s="472" t="s">
        <v>14</v>
      </c>
      <c r="O161" s="472" t="s">
        <v>505</v>
      </c>
      <c r="P161" s="472" t="s">
        <v>506</v>
      </c>
      <c r="Q161" s="472" t="s">
        <v>506</v>
      </c>
      <c r="R161" s="473" t="s">
        <v>507</v>
      </c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</row>
    <row r="162" spans="1:52" customFormat="1" ht="43.5" x14ac:dyDescent="0.25">
      <c r="A162" s="21"/>
      <c r="B162" s="471" t="s">
        <v>503</v>
      </c>
      <c r="C162" s="472" t="s">
        <v>405</v>
      </c>
      <c r="D162" s="472" t="s">
        <v>405</v>
      </c>
      <c r="E162" s="472" t="s">
        <v>405</v>
      </c>
      <c r="F162" s="472" t="s">
        <v>405</v>
      </c>
      <c r="G162" s="472" t="s">
        <v>405</v>
      </c>
      <c r="H162" s="473" t="s">
        <v>504</v>
      </c>
      <c r="I162" s="474">
        <v>94011389</v>
      </c>
      <c r="J162" s="475" t="s">
        <v>405</v>
      </c>
      <c r="K162" s="472">
        <v>1913.24</v>
      </c>
      <c r="L162" s="472" t="s">
        <v>405</v>
      </c>
      <c r="M162" s="472" t="s">
        <v>405</v>
      </c>
      <c r="N162" s="472" t="s">
        <v>14</v>
      </c>
      <c r="O162" s="472" t="s">
        <v>505</v>
      </c>
      <c r="P162" s="472" t="s">
        <v>506</v>
      </c>
      <c r="Q162" s="472" t="s">
        <v>506</v>
      </c>
      <c r="R162" s="473" t="s">
        <v>507</v>
      </c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</row>
    <row r="163" spans="1:52" customFormat="1" ht="43.5" x14ac:dyDescent="0.25">
      <c r="A163" s="21"/>
      <c r="B163" s="471" t="s">
        <v>503</v>
      </c>
      <c r="C163" s="472" t="s">
        <v>405</v>
      </c>
      <c r="D163" s="472" t="s">
        <v>405</v>
      </c>
      <c r="E163" s="472" t="s">
        <v>405</v>
      </c>
      <c r="F163" s="472" t="s">
        <v>405</v>
      </c>
      <c r="G163" s="472" t="s">
        <v>405</v>
      </c>
      <c r="H163" s="473" t="s">
        <v>504</v>
      </c>
      <c r="I163" s="474">
        <v>94017732</v>
      </c>
      <c r="J163" s="475" t="s">
        <v>405</v>
      </c>
      <c r="K163" s="472">
        <v>81.84</v>
      </c>
      <c r="L163" s="472" t="s">
        <v>405</v>
      </c>
      <c r="M163" s="472" t="s">
        <v>405</v>
      </c>
      <c r="N163" s="472" t="s">
        <v>14</v>
      </c>
      <c r="O163" s="472" t="s">
        <v>505</v>
      </c>
      <c r="P163" s="472" t="s">
        <v>506</v>
      </c>
      <c r="Q163" s="472" t="s">
        <v>506</v>
      </c>
      <c r="R163" s="473" t="s">
        <v>507</v>
      </c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</row>
    <row r="164" spans="1:52" customFormat="1" ht="43.5" x14ac:dyDescent="0.25">
      <c r="A164" s="21"/>
      <c r="B164" s="471" t="s">
        <v>503</v>
      </c>
      <c r="C164" s="472" t="s">
        <v>405</v>
      </c>
      <c r="D164" s="472" t="s">
        <v>405</v>
      </c>
      <c r="E164" s="472" t="s">
        <v>405</v>
      </c>
      <c r="F164" s="472" t="s">
        <v>405</v>
      </c>
      <c r="G164" s="472" t="s">
        <v>405</v>
      </c>
      <c r="H164" s="473" t="s">
        <v>504</v>
      </c>
      <c r="I164" s="474">
        <v>94017732</v>
      </c>
      <c r="J164" s="475" t="s">
        <v>405</v>
      </c>
      <c r="K164" s="472">
        <v>54.78</v>
      </c>
      <c r="L164" s="472" t="s">
        <v>405</v>
      </c>
      <c r="M164" s="472" t="s">
        <v>405</v>
      </c>
      <c r="N164" s="472" t="s">
        <v>14</v>
      </c>
      <c r="O164" s="472" t="s">
        <v>505</v>
      </c>
      <c r="P164" s="472" t="s">
        <v>506</v>
      </c>
      <c r="Q164" s="472" t="s">
        <v>506</v>
      </c>
      <c r="R164" s="473" t="s">
        <v>507</v>
      </c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</row>
    <row r="165" spans="1:52" customFormat="1" ht="43.5" x14ac:dyDescent="0.25">
      <c r="A165" s="21"/>
      <c r="B165" s="471" t="s">
        <v>503</v>
      </c>
      <c r="C165" s="472" t="s">
        <v>405</v>
      </c>
      <c r="D165" s="472" t="s">
        <v>405</v>
      </c>
      <c r="E165" s="472" t="s">
        <v>405</v>
      </c>
      <c r="F165" s="472" t="s">
        <v>405</v>
      </c>
      <c r="G165" s="472" t="s">
        <v>405</v>
      </c>
      <c r="H165" s="473" t="s">
        <v>504</v>
      </c>
      <c r="I165" s="474">
        <v>94017732</v>
      </c>
      <c r="J165" s="475" t="s">
        <v>405</v>
      </c>
      <c r="K165" s="472">
        <v>73.239999999999995</v>
      </c>
      <c r="L165" s="472" t="s">
        <v>405</v>
      </c>
      <c r="M165" s="472" t="s">
        <v>405</v>
      </c>
      <c r="N165" s="472" t="s">
        <v>14</v>
      </c>
      <c r="O165" s="472" t="s">
        <v>505</v>
      </c>
      <c r="P165" s="472" t="s">
        <v>506</v>
      </c>
      <c r="Q165" s="472" t="s">
        <v>506</v>
      </c>
      <c r="R165" s="473" t="s">
        <v>507</v>
      </c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</row>
    <row r="166" spans="1:52" customFormat="1" ht="43.5" x14ac:dyDescent="0.25">
      <c r="A166" s="21"/>
      <c r="B166" s="471" t="s">
        <v>503</v>
      </c>
      <c r="C166" s="472" t="s">
        <v>405</v>
      </c>
      <c r="D166" s="472" t="s">
        <v>405</v>
      </c>
      <c r="E166" s="472" t="s">
        <v>405</v>
      </c>
      <c r="F166" s="472" t="s">
        <v>405</v>
      </c>
      <c r="G166" s="472" t="s">
        <v>405</v>
      </c>
      <c r="H166" s="473" t="s">
        <v>504</v>
      </c>
      <c r="I166" s="474">
        <v>94017732</v>
      </c>
      <c r="J166" s="475" t="s">
        <v>405</v>
      </c>
      <c r="K166" s="472">
        <v>82.46</v>
      </c>
      <c r="L166" s="472" t="s">
        <v>405</v>
      </c>
      <c r="M166" s="472" t="s">
        <v>405</v>
      </c>
      <c r="N166" s="472" t="s">
        <v>14</v>
      </c>
      <c r="O166" s="472" t="s">
        <v>505</v>
      </c>
      <c r="P166" s="472" t="s">
        <v>506</v>
      </c>
      <c r="Q166" s="472" t="s">
        <v>506</v>
      </c>
      <c r="R166" s="473" t="s">
        <v>507</v>
      </c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</row>
    <row r="167" spans="1:52" customFormat="1" ht="43.5" x14ac:dyDescent="0.25">
      <c r="A167" s="21"/>
      <c r="B167" s="471" t="s">
        <v>503</v>
      </c>
      <c r="C167" s="472" t="s">
        <v>405</v>
      </c>
      <c r="D167" s="472" t="s">
        <v>405</v>
      </c>
      <c r="E167" s="472" t="s">
        <v>405</v>
      </c>
      <c r="F167" s="472" t="s">
        <v>405</v>
      </c>
      <c r="G167" s="472" t="s">
        <v>405</v>
      </c>
      <c r="H167" s="473" t="s">
        <v>504</v>
      </c>
      <c r="I167" s="474">
        <v>94017732</v>
      </c>
      <c r="J167" s="475" t="s">
        <v>405</v>
      </c>
      <c r="K167" s="472">
        <v>21.68</v>
      </c>
      <c r="L167" s="472" t="s">
        <v>405</v>
      </c>
      <c r="M167" s="472" t="s">
        <v>405</v>
      </c>
      <c r="N167" s="472" t="s">
        <v>14</v>
      </c>
      <c r="O167" s="472" t="s">
        <v>505</v>
      </c>
      <c r="P167" s="472" t="s">
        <v>506</v>
      </c>
      <c r="Q167" s="472" t="s">
        <v>506</v>
      </c>
      <c r="R167" s="473" t="s">
        <v>507</v>
      </c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</row>
    <row r="168" spans="1:52" customFormat="1" ht="43.5" x14ac:dyDescent="0.25">
      <c r="A168" s="21"/>
      <c r="B168" s="471" t="s">
        <v>503</v>
      </c>
      <c r="C168" s="472" t="s">
        <v>405</v>
      </c>
      <c r="D168" s="472" t="s">
        <v>405</v>
      </c>
      <c r="E168" s="472" t="s">
        <v>405</v>
      </c>
      <c r="F168" s="472" t="s">
        <v>405</v>
      </c>
      <c r="G168" s="472" t="s">
        <v>405</v>
      </c>
      <c r="H168" s="473" t="s">
        <v>504</v>
      </c>
      <c r="I168" s="474">
        <v>94017733</v>
      </c>
      <c r="J168" s="475" t="s">
        <v>405</v>
      </c>
      <c r="K168" s="472">
        <v>150.5</v>
      </c>
      <c r="L168" s="472" t="s">
        <v>405</v>
      </c>
      <c r="M168" s="472" t="s">
        <v>405</v>
      </c>
      <c r="N168" s="472" t="s">
        <v>14</v>
      </c>
      <c r="O168" s="472" t="s">
        <v>505</v>
      </c>
      <c r="P168" s="472" t="s">
        <v>506</v>
      </c>
      <c r="Q168" s="472" t="s">
        <v>506</v>
      </c>
      <c r="R168" s="473" t="s">
        <v>507</v>
      </c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</row>
    <row r="169" spans="1:52" customFormat="1" ht="43.5" x14ac:dyDescent="0.25">
      <c r="A169" s="21"/>
      <c r="B169" s="471" t="s">
        <v>503</v>
      </c>
      <c r="C169" s="472" t="s">
        <v>405</v>
      </c>
      <c r="D169" s="472" t="s">
        <v>405</v>
      </c>
      <c r="E169" s="472" t="s">
        <v>405</v>
      </c>
      <c r="F169" s="472" t="s">
        <v>405</v>
      </c>
      <c r="G169" s="472" t="s">
        <v>405</v>
      </c>
      <c r="H169" s="473" t="s">
        <v>504</v>
      </c>
      <c r="I169" s="474">
        <v>94017733</v>
      </c>
      <c r="J169" s="475" t="s">
        <v>405</v>
      </c>
      <c r="K169" s="472">
        <v>99.28</v>
      </c>
      <c r="L169" s="472" t="s">
        <v>405</v>
      </c>
      <c r="M169" s="472" t="s">
        <v>405</v>
      </c>
      <c r="N169" s="472" t="s">
        <v>14</v>
      </c>
      <c r="O169" s="472" t="s">
        <v>505</v>
      </c>
      <c r="P169" s="472" t="s">
        <v>506</v>
      </c>
      <c r="Q169" s="472" t="s">
        <v>506</v>
      </c>
      <c r="R169" s="473" t="s">
        <v>507</v>
      </c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</row>
    <row r="170" spans="1:52" customFormat="1" ht="43.5" x14ac:dyDescent="0.25">
      <c r="A170" s="21"/>
      <c r="B170" s="471" t="s">
        <v>503</v>
      </c>
      <c r="C170" s="472" t="s">
        <v>405</v>
      </c>
      <c r="D170" s="472" t="s">
        <v>405</v>
      </c>
      <c r="E170" s="472" t="s">
        <v>405</v>
      </c>
      <c r="F170" s="472" t="s">
        <v>405</v>
      </c>
      <c r="G170" s="472" t="s">
        <v>405</v>
      </c>
      <c r="H170" s="473" t="s">
        <v>504</v>
      </c>
      <c r="I170" s="474">
        <v>94017733</v>
      </c>
      <c r="J170" s="475" t="s">
        <v>405</v>
      </c>
      <c r="K170" s="472">
        <v>152.24</v>
      </c>
      <c r="L170" s="472" t="s">
        <v>405</v>
      </c>
      <c r="M170" s="472" t="s">
        <v>405</v>
      </c>
      <c r="N170" s="472" t="s">
        <v>14</v>
      </c>
      <c r="O170" s="472" t="s">
        <v>505</v>
      </c>
      <c r="P170" s="472" t="s">
        <v>506</v>
      </c>
      <c r="Q170" s="472" t="s">
        <v>506</v>
      </c>
      <c r="R170" s="473" t="s">
        <v>507</v>
      </c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</row>
    <row r="171" spans="1:52" customFormat="1" ht="43.5" x14ac:dyDescent="0.25">
      <c r="A171" s="21"/>
      <c r="B171" s="471" t="s">
        <v>503</v>
      </c>
      <c r="C171" s="472" t="s">
        <v>405</v>
      </c>
      <c r="D171" s="472" t="s">
        <v>405</v>
      </c>
      <c r="E171" s="472" t="s">
        <v>405</v>
      </c>
      <c r="F171" s="472" t="s">
        <v>405</v>
      </c>
      <c r="G171" s="472" t="s">
        <v>405</v>
      </c>
      <c r="H171" s="473" t="s">
        <v>504</v>
      </c>
      <c r="I171" s="474">
        <v>94017733</v>
      </c>
      <c r="J171" s="475" t="s">
        <v>405</v>
      </c>
      <c r="K171" s="472">
        <v>83.02</v>
      </c>
      <c r="L171" s="472" t="s">
        <v>405</v>
      </c>
      <c r="M171" s="472" t="s">
        <v>405</v>
      </c>
      <c r="N171" s="472" t="s">
        <v>14</v>
      </c>
      <c r="O171" s="472" t="s">
        <v>505</v>
      </c>
      <c r="P171" s="472" t="s">
        <v>506</v>
      </c>
      <c r="Q171" s="472" t="s">
        <v>506</v>
      </c>
      <c r="R171" s="473" t="s">
        <v>507</v>
      </c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</row>
    <row r="172" spans="1:52" customFormat="1" ht="43.5" x14ac:dyDescent="0.25">
      <c r="A172" s="21"/>
      <c r="B172" s="471" t="s">
        <v>503</v>
      </c>
      <c r="C172" s="472" t="s">
        <v>405</v>
      </c>
      <c r="D172" s="472" t="s">
        <v>405</v>
      </c>
      <c r="E172" s="472" t="s">
        <v>405</v>
      </c>
      <c r="F172" s="472" t="s">
        <v>405</v>
      </c>
      <c r="G172" s="472" t="s">
        <v>405</v>
      </c>
      <c r="H172" s="473" t="s">
        <v>504</v>
      </c>
      <c r="I172" s="474">
        <v>94011885</v>
      </c>
      <c r="J172" s="475" t="s">
        <v>405</v>
      </c>
      <c r="K172" s="472">
        <v>1830.98</v>
      </c>
      <c r="L172" s="472" t="s">
        <v>405</v>
      </c>
      <c r="M172" s="472" t="s">
        <v>405</v>
      </c>
      <c r="N172" s="472" t="s">
        <v>14</v>
      </c>
      <c r="O172" s="472" t="s">
        <v>505</v>
      </c>
      <c r="P172" s="472" t="s">
        <v>506</v>
      </c>
      <c r="Q172" s="472" t="s">
        <v>506</v>
      </c>
      <c r="R172" s="473" t="s">
        <v>507</v>
      </c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</row>
    <row r="173" spans="1:52" customFormat="1" ht="43.5" x14ac:dyDescent="0.25">
      <c r="A173" s="21"/>
      <c r="B173" s="471" t="s">
        <v>503</v>
      </c>
      <c r="C173" s="472" t="s">
        <v>405</v>
      </c>
      <c r="D173" s="472" t="s">
        <v>405</v>
      </c>
      <c r="E173" s="472" t="s">
        <v>405</v>
      </c>
      <c r="F173" s="472" t="s">
        <v>405</v>
      </c>
      <c r="G173" s="472" t="s">
        <v>405</v>
      </c>
      <c r="H173" s="473" t="s">
        <v>504</v>
      </c>
      <c r="I173" s="474">
        <v>94011885</v>
      </c>
      <c r="J173" s="475" t="s">
        <v>405</v>
      </c>
      <c r="K173" s="472">
        <v>3561.66</v>
      </c>
      <c r="L173" s="472" t="s">
        <v>405</v>
      </c>
      <c r="M173" s="472" t="s">
        <v>405</v>
      </c>
      <c r="N173" s="472" t="s">
        <v>14</v>
      </c>
      <c r="O173" s="472" t="s">
        <v>505</v>
      </c>
      <c r="P173" s="472" t="s">
        <v>506</v>
      </c>
      <c r="Q173" s="472" t="s">
        <v>506</v>
      </c>
      <c r="R173" s="473" t="s">
        <v>507</v>
      </c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</row>
    <row r="174" spans="1:52" customFormat="1" ht="43.5" x14ac:dyDescent="0.25">
      <c r="A174" s="21"/>
      <c r="B174" s="471" t="s">
        <v>503</v>
      </c>
      <c r="C174" s="472" t="s">
        <v>405</v>
      </c>
      <c r="D174" s="472" t="s">
        <v>405</v>
      </c>
      <c r="E174" s="472" t="s">
        <v>405</v>
      </c>
      <c r="F174" s="472" t="s">
        <v>405</v>
      </c>
      <c r="G174" s="472" t="s">
        <v>405</v>
      </c>
      <c r="H174" s="473" t="s">
        <v>504</v>
      </c>
      <c r="I174" s="474">
        <v>94011885</v>
      </c>
      <c r="J174" s="475" t="s">
        <v>405</v>
      </c>
      <c r="K174" s="472">
        <v>2125.84</v>
      </c>
      <c r="L174" s="472" t="s">
        <v>405</v>
      </c>
      <c r="M174" s="472" t="s">
        <v>405</v>
      </c>
      <c r="N174" s="472" t="s">
        <v>14</v>
      </c>
      <c r="O174" s="472" t="s">
        <v>505</v>
      </c>
      <c r="P174" s="472" t="s">
        <v>506</v>
      </c>
      <c r="Q174" s="472" t="s">
        <v>506</v>
      </c>
      <c r="R174" s="473" t="s">
        <v>507</v>
      </c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</row>
    <row r="175" spans="1:52" customFormat="1" ht="43.5" x14ac:dyDescent="0.25">
      <c r="A175" s="21"/>
      <c r="B175" s="471" t="s">
        <v>503</v>
      </c>
      <c r="C175" s="472" t="s">
        <v>405</v>
      </c>
      <c r="D175" s="472" t="s">
        <v>405</v>
      </c>
      <c r="E175" s="472" t="s">
        <v>405</v>
      </c>
      <c r="F175" s="472" t="s">
        <v>405</v>
      </c>
      <c r="G175" s="472" t="s">
        <v>405</v>
      </c>
      <c r="H175" s="473" t="s">
        <v>504</v>
      </c>
      <c r="I175" s="474">
        <v>94011885</v>
      </c>
      <c r="J175" s="475" t="s">
        <v>405</v>
      </c>
      <c r="K175" s="472">
        <v>1135.56</v>
      </c>
      <c r="L175" s="472" t="s">
        <v>405</v>
      </c>
      <c r="M175" s="472" t="s">
        <v>405</v>
      </c>
      <c r="N175" s="472" t="s">
        <v>14</v>
      </c>
      <c r="O175" s="472" t="s">
        <v>505</v>
      </c>
      <c r="P175" s="472" t="s">
        <v>506</v>
      </c>
      <c r="Q175" s="472" t="s">
        <v>506</v>
      </c>
      <c r="R175" s="473" t="s">
        <v>507</v>
      </c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</row>
    <row r="176" spans="1:52" customFormat="1" ht="43.5" x14ac:dyDescent="0.25">
      <c r="A176" s="21"/>
      <c r="B176" s="471" t="s">
        <v>503</v>
      </c>
      <c r="C176" s="472" t="s">
        <v>405</v>
      </c>
      <c r="D176" s="472" t="s">
        <v>405</v>
      </c>
      <c r="E176" s="472" t="s">
        <v>405</v>
      </c>
      <c r="F176" s="472" t="s">
        <v>405</v>
      </c>
      <c r="G176" s="472" t="s">
        <v>405</v>
      </c>
      <c r="H176" s="473" t="s">
        <v>504</v>
      </c>
      <c r="I176" s="474">
        <v>94011885</v>
      </c>
      <c r="J176" s="475" t="s">
        <v>405</v>
      </c>
      <c r="K176" s="472">
        <v>1891.02</v>
      </c>
      <c r="L176" s="472" t="s">
        <v>405</v>
      </c>
      <c r="M176" s="472" t="s">
        <v>405</v>
      </c>
      <c r="N176" s="472" t="s">
        <v>14</v>
      </c>
      <c r="O176" s="472" t="s">
        <v>505</v>
      </c>
      <c r="P176" s="472" t="s">
        <v>506</v>
      </c>
      <c r="Q176" s="472" t="s">
        <v>506</v>
      </c>
      <c r="R176" s="473" t="s">
        <v>507</v>
      </c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</row>
    <row r="177" spans="1:52" customFormat="1" ht="43.5" x14ac:dyDescent="0.25">
      <c r="A177" s="21"/>
      <c r="B177" s="471" t="s">
        <v>503</v>
      </c>
      <c r="C177" s="472" t="s">
        <v>405</v>
      </c>
      <c r="D177" s="472" t="s">
        <v>405</v>
      </c>
      <c r="E177" s="472" t="s">
        <v>405</v>
      </c>
      <c r="F177" s="472" t="s">
        <v>405</v>
      </c>
      <c r="G177" s="472" t="s">
        <v>405</v>
      </c>
      <c r="H177" s="473" t="s">
        <v>504</v>
      </c>
      <c r="I177" s="474">
        <v>94016104</v>
      </c>
      <c r="J177" s="475" t="s">
        <v>405</v>
      </c>
      <c r="K177" s="472">
        <v>301.64</v>
      </c>
      <c r="L177" s="472" t="s">
        <v>405</v>
      </c>
      <c r="M177" s="472" t="s">
        <v>405</v>
      </c>
      <c r="N177" s="472" t="s">
        <v>14</v>
      </c>
      <c r="O177" s="472" t="s">
        <v>505</v>
      </c>
      <c r="P177" s="472" t="s">
        <v>506</v>
      </c>
      <c r="Q177" s="472" t="s">
        <v>506</v>
      </c>
      <c r="R177" s="473" t="s">
        <v>507</v>
      </c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</row>
    <row r="178" spans="1:52" customFormat="1" ht="43.5" x14ac:dyDescent="0.25">
      <c r="A178" s="21"/>
      <c r="B178" s="471" t="s">
        <v>503</v>
      </c>
      <c r="C178" s="472" t="s">
        <v>405</v>
      </c>
      <c r="D178" s="472" t="s">
        <v>405</v>
      </c>
      <c r="E178" s="472" t="s">
        <v>405</v>
      </c>
      <c r="F178" s="472" t="s">
        <v>405</v>
      </c>
      <c r="G178" s="472" t="s">
        <v>405</v>
      </c>
      <c r="H178" s="473" t="s">
        <v>504</v>
      </c>
      <c r="I178" s="474">
        <v>93936274</v>
      </c>
      <c r="J178" s="475" t="s">
        <v>405</v>
      </c>
      <c r="K178" s="472">
        <v>2843.9</v>
      </c>
      <c r="L178" s="472" t="s">
        <v>405</v>
      </c>
      <c r="M178" s="472" t="s">
        <v>405</v>
      </c>
      <c r="N178" s="472" t="s">
        <v>14</v>
      </c>
      <c r="O178" s="472" t="s">
        <v>505</v>
      </c>
      <c r="P178" s="472" t="s">
        <v>506</v>
      </c>
      <c r="Q178" s="472" t="s">
        <v>506</v>
      </c>
      <c r="R178" s="473" t="s">
        <v>507</v>
      </c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</row>
    <row r="179" spans="1:52" customFormat="1" ht="43.5" x14ac:dyDescent="0.25">
      <c r="A179" s="21"/>
      <c r="B179" s="471" t="s">
        <v>503</v>
      </c>
      <c r="C179" s="472" t="s">
        <v>405</v>
      </c>
      <c r="D179" s="472" t="s">
        <v>405</v>
      </c>
      <c r="E179" s="472" t="s">
        <v>405</v>
      </c>
      <c r="F179" s="472" t="s">
        <v>405</v>
      </c>
      <c r="G179" s="472" t="s">
        <v>405</v>
      </c>
      <c r="H179" s="473" t="s">
        <v>504</v>
      </c>
      <c r="I179" s="474">
        <v>93936274</v>
      </c>
      <c r="J179" s="475" t="s">
        <v>405</v>
      </c>
      <c r="K179" s="472">
        <v>2577.36</v>
      </c>
      <c r="L179" s="472" t="s">
        <v>405</v>
      </c>
      <c r="M179" s="472" t="s">
        <v>405</v>
      </c>
      <c r="N179" s="472" t="s">
        <v>14</v>
      </c>
      <c r="O179" s="472" t="s">
        <v>505</v>
      </c>
      <c r="P179" s="472" t="s">
        <v>506</v>
      </c>
      <c r="Q179" s="472" t="s">
        <v>506</v>
      </c>
      <c r="R179" s="473" t="s">
        <v>507</v>
      </c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</row>
    <row r="180" spans="1:52" customFormat="1" ht="43.5" x14ac:dyDescent="0.25">
      <c r="A180" s="21"/>
      <c r="B180" s="471" t="s">
        <v>503</v>
      </c>
      <c r="C180" s="472" t="s">
        <v>405</v>
      </c>
      <c r="D180" s="472" t="s">
        <v>405</v>
      </c>
      <c r="E180" s="472" t="s">
        <v>405</v>
      </c>
      <c r="F180" s="472" t="s">
        <v>405</v>
      </c>
      <c r="G180" s="472" t="s">
        <v>405</v>
      </c>
      <c r="H180" s="473" t="s">
        <v>504</v>
      </c>
      <c r="I180" s="474">
        <v>93936274</v>
      </c>
      <c r="J180" s="475" t="s">
        <v>405</v>
      </c>
      <c r="K180" s="472">
        <v>3136.46</v>
      </c>
      <c r="L180" s="472" t="s">
        <v>405</v>
      </c>
      <c r="M180" s="472" t="s">
        <v>405</v>
      </c>
      <c r="N180" s="472" t="s">
        <v>14</v>
      </c>
      <c r="O180" s="472" t="s">
        <v>505</v>
      </c>
      <c r="P180" s="472" t="s">
        <v>506</v>
      </c>
      <c r="Q180" s="472" t="s">
        <v>506</v>
      </c>
      <c r="R180" s="473" t="s">
        <v>507</v>
      </c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</row>
    <row r="181" spans="1:52" customFormat="1" ht="43.5" x14ac:dyDescent="0.25">
      <c r="A181" s="21"/>
      <c r="B181" s="471" t="s">
        <v>503</v>
      </c>
      <c r="C181" s="472" t="s">
        <v>405</v>
      </c>
      <c r="D181" s="472" t="s">
        <v>405</v>
      </c>
      <c r="E181" s="472" t="s">
        <v>405</v>
      </c>
      <c r="F181" s="472" t="s">
        <v>405</v>
      </c>
      <c r="G181" s="472" t="s">
        <v>405</v>
      </c>
      <c r="H181" s="473" t="s">
        <v>504</v>
      </c>
      <c r="I181" s="474">
        <v>93936274</v>
      </c>
      <c r="J181" s="475" t="s">
        <v>405</v>
      </c>
      <c r="K181" s="472">
        <v>691.98</v>
      </c>
      <c r="L181" s="472" t="s">
        <v>405</v>
      </c>
      <c r="M181" s="472" t="s">
        <v>405</v>
      </c>
      <c r="N181" s="472" t="s">
        <v>14</v>
      </c>
      <c r="O181" s="472" t="s">
        <v>505</v>
      </c>
      <c r="P181" s="472" t="s">
        <v>506</v>
      </c>
      <c r="Q181" s="472" t="s">
        <v>506</v>
      </c>
      <c r="R181" s="473" t="s">
        <v>507</v>
      </c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</row>
    <row r="182" spans="1:52" customFormat="1" ht="43.5" x14ac:dyDescent="0.25">
      <c r="A182" s="21"/>
      <c r="B182" s="471" t="s">
        <v>503</v>
      </c>
      <c r="C182" s="472" t="s">
        <v>405</v>
      </c>
      <c r="D182" s="472" t="s">
        <v>405</v>
      </c>
      <c r="E182" s="472" t="s">
        <v>405</v>
      </c>
      <c r="F182" s="472" t="s">
        <v>405</v>
      </c>
      <c r="G182" s="472" t="s">
        <v>405</v>
      </c>
      <c r="H182" s="473" t="s">
        <v>504</v>
      </c>
      <c r="I182" s="474">
        <v>93936274</v>
      </c>
      <c r="J182" s="475" t="s">
        <v>405</v>
      </c>
      <c r="K182" s="472">
        <v>2009.38</v>
      </c>
      <c r="L182" s="472" t="s">
        <v>405</v>
      </c>
      <c r="M182" s="472" t="s">
        <v>405</v>
      </c>
      <c r="N182" s="472" t="s">
        <v>14</v>
      </c>
      <c r="O182" s="472" t="s">
        <v>505</v>
      </c>
      <c r="P182" s="472" t="s">
        <v>506</v>
      </c>
      <c r="Q182" s="472" t="s">
        <v>506</v>
      </c>
      <c r="R182" s="473" t="s">
        <v>507</v>
      </c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</row>
    <row r="183" spans="1:52" customFormat="1" ht="43.5" x14ac:dyDescent="0.25">
      <c r="A183" s="21"/>
      <c r="B183" s="471" t="s">
        <v>503</v>
      </c>
      <c r="C183" s="472" t="s">
        <v>405</v>
      </c>
      <c r="D183" s="472" t="s">
        <v>405</v>
      </c>
      <c r="E183" s="472" t="s">
        <v>405</v>
      </c>
      <c r="F183" s="472" t="s">
        <v>405</v>
      </c>
      <c r="G183" s="472" t="s">
        <v>405</v>
      </c>
      <c r="H183" s="473" t="s">
        <v>504</v>
      </c>
      <c r="I183" s="474">
        <v>93926815</v>
      </c>
      <c r="J183" s="475" t="s">
        <v>405</v>
      </c>
      <c r="K183" s="472">
        <v>161.08000000000001</v>
      </c>
      <c r="L183" s="472" t="s">
        <v>405</v>
      </c>
      <c r="M183" s="472" t="s">
        <v>405</v>
      </c>
      <c r="N183" s="472" t="s">
        <v>14</v>
      </c>
      <c r="O183" s="472" t="s">
        <v>505</v>
      </c>
      <c r="P183" s="472" t="s">
        <v>506</v>
      </c>
      <c r="Q183" s="472" t="s">
        <v>506</v>
      </c>
      <c r="R183" s="473" t="s">
        <v>507</v>
      </c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</row>
    <row r="184" spans="1:52" customFormat="1" ht="43.5" x14ac:dyDescent="0.25">
      <c r="A184" s="21"/>
      <c r="B184" s="471" t="s">
        <v>503</v>
      </c>
      <c r="C184" s="472" t="s">
        <v>405</v>
      </c>
      <c r="D184" s="472" t="s">
        <v>405</v>
      </c>
      <c r="E184" s="472" t="s">
        <v>405</v>
      </c>
      <c r="F184" s="472" t="s">
        <v>405</v>
      </c>
      <c r="G184" s="472" t="s">
        <v>405</v>
      </c>
      <c r="H184" s="473" t="s">
        <v>504</v>
      </c>
      <c r="I184" s="474">
        <v>93926815</v>
      </c>
      <c r="J184" s="475" t="s">
        <v>405</v>
      </c>
      <c r="K184" s="472">
        <v>111.86</v>
      </c>
      <c r="L184" s="472" t="s">
        <v>405</v>
      </c>
      <c r="M184" s="472" t="s">
        <v>405</v>
      </c>
      <c r="N184" s="472" t="s">
        <v>14</v>
      </c>
      <c r="O184" s="472" t="s">
        <v>505</v>
      </c>
      <c r="P184" s="472" t="s">
        <v>506</v>
      </c>
      <c r="Q184" s="472" t="s">
        <v>506</v>
      </c>
      <c r="R184" s="473" t="s">
        <v>507</v>
      </c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</row>
    <row r="185" spans="1:52" customFormat="1" ht="43.5" x14ac:dyDescent="0.25">
      <c r="A185" s="21"/>
      <c r="B185" s="471" t="s">
        <v>503</v>
      </c>
      <c r="C185" s="472" t="s">
        <v>405</v>
      </c>
      <c r="D185" s="472" t="s">
        <v>405</v>
      </c>
      <c r="E185" s="472" t="s">
        <v>405</v>
      </c>
      <c r="F185" s="472" t="s">
        <v>405</v>
      </c>
      <c r="G185" s="472" t="s">
        <v>405</v>
      </c>
      <c r="H185" s="473" t="s">
        <v>504</v>
      </c>
      <c r="I185" s="474">
        <v>93926815</v>
      </c>
      <c r="J185" s="475" t="s">
        <v>405</v>
      </c>
      <c r="K185" s="472">
        <v>102.94</v>
      </c>
      <c r="L185" s="472" t="s">
        <v>405</v>
      </c>
      <c r="M185" s="472" t="s">
        <v>405</v>
      </c>
      <c r="N185" s="472" t="s">
        <v>14</v>
      </c>
      <c r="O185" s="472" t="s">
        <v>505</v>
      </c>
      <c r="P185" s="472" t="s">
        <v>506</v>
      </c>
      <c r="Q185" s="472" t="s">
        <v>506</v>
      </c>
      <c r="R185" s="473" t="s">
        <v>507</v>
      </c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</row>
    <row r="186" spans="1:52" customFormat="1" ht="43.5" x14ac:dyDescent="0.25">
      <c r="A186" s="21"/>
      <c r="B186" s="471" t="s">
        <v>503</v>
      </c>
      <c r="C186" s="472" t="s">
        <v>405</v>
      </c>
      <c r="D186" s="472" t="s">
        <v>405</v>
      </c>
      <c r="E186" s="472" t="s">
        <v>405</v>
      </c>
      <c r="F186" s="472" t="s">
        <v>405</v>
      </c>
      <c r="G186" s="472" t="s">
        <v>405</v>
      </c>
      <c r="H186" s="473" t="s">
        <v>504</v>
      </c>
      <c r="I186" s="474">
        <v>93925996</v>
      </c>
      <c r="J186" s="475" t="s">
        <v>405</v>
      </c>
      <c r="K186" s="472">
        <v>27.26</v>
      </c>
      <c r="L186" s="472" t="s">
        <v>405</v>
      </c>
      <c r="M186" s="472" t="s">
        <v>405</v>
      </c>
      <c r="N186" s="472" t="s">
        <v>14</v>
      </c>
      <c r="O186" s="472" t="s">
        <v>505</v>
      </c>
      <c r="P186" s="472" t="s">
        <v>506</v>
      </c>
      <c r="Q186" s="472" t="s">
        <v>506</v>
      </c>
      <c r="R186" s="473" t="s">
        <v>507</v>
      </c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</row>
    <row r="187" spans="1:52" customFormat="1" ht="43.5" x14ac:dyDescent="0.25">
      <c r="A187" s="21"/>
      <c r="B187" s="471" t="s">
        <v>503</v>
      </c>
      <c r="C187" s="472" t="s">
        <v>405</v>
      </c>
      <c r="D187" s="472" t="s">
        <v>405</v>
      </c>
      <c r="E187" s="472" t="s">
        <v>405</v>
      </c>
      <c r="F187" s="472" t="s">
        <v>405</v>
      </c>
      <c r="G187" s="472" t="s">
        <v>405</v>
      </c>
      <c r="H187" s="473" t="s">
        <v>504</v>
      </c>
      <c r="I187" s="474">
        <v>93925996</v>
      </c>
      <c r="J187" s="475" t="s">
        <v>405</v>
      </c>
      <c r="K187" s="472">
        <v>55.02</v>
      </c>
      <c r="L187" s="472" t="s">
        <v>405</v>
      </c>
      <c r="M187" s="472" t="s">
        <v>405</v>
      </c>
      <c r="N187" s="472" t="s">
        <v>14</v>
      </c>
      <c r="O187" s="472" t="s">
        <v>505</v>
      </c>
      <c r="P187" s="472" t="s">
        <v>506</v>
      </c>
      <c r="Q187" s="472" t="s">
        <v>506</v>
      </c>
      <c r="R187" s="473" t="s">
        <v>507</v>
      </c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</row>
    <row r="188" spans="1:52" customFormat="1" ht="43.5" x14ac:dyDescent="0.25">
      <c r="A188" s="21"/>
      <c r="B188" s="471" t="s">
        <v>503</v>
      </c>
      <c r="C188" s="472" t="s">
        <v>405</v>
      </c>
      <c r="D188" s="472" t="s">
        <v>405</v>
      </c>
      <c r="E188" s="472" t="s">
        <v>405</v>
      </c>
      <c r="F188" s="472" t="s">
        <v>405</v>
      </c>
      <c r="G188" s="472" t="s">
        <v>405</v>
      </c>
      <c r="H188" s="473" t="s">
        <v>504</v>
      </c>
      <c r="I188" s="474">
        <v>93925996</v>
      </c>
      <c r="J188" s="475" t="s">
        <v>405</v>
      </c>
      <c r="K188" s="472">
        <v>55.14</v>
      </c>
      <c r="L188" s="472" t="s">
        <v>405</v>
      </c>
      <c r="M188" s="472" t="s">
        <v>405</v>
      </c>
      <c r="N188" s="472" t="s">
        <v>14</v>
      </c>
      <c r="O188" s="472" t="s">
        <v>505</v>
      </c>
      <c r="P188" s="472" t="s">
        <v>506</v>
      </c>
      <c r="Q188" s="472" t="s">
        <v>506</v>
      </c>
      <c r="R188" s="473" t="s">
        <v>507</v>
      </c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</row>
    <row r="189" spans="1:52" customFormat="1" ht="43.5" x14ac:dyDescent="0.25">
      <c r="A189" s="21"/>
      <c r="B189" s="471" t="s">
        <v>503</v>
      </c>
      <c r="C189" s="472" t="s">
        <v>405</v>
      </c>
      <c r="D189" s="472" t="s">
        <v>405</v>
      </c>
      <c r="E189" s="472" t="s">
        <v>405</v>
      </c>
      <c r="F189" s="472" t="s">
        <v>405</v>
      </c>
      <c r="G189" s="472" t="s">
        <v>405</v>
      </c>
      <c r="H189" s="473" t="s">
        <v>504</v>
      </c>
      <c r="I189" s="474">
        <v>93925996</v>
      </c>
      <c r="J189" s="475" t="s">
        <v>405</v>
      </c>
      <c r="K189" s="472">
        <v>54.64</v>
      </c>
      <c r="L189" s="472" t="s">
        <v>405</v>
      </c>
      <c r="M189" s="472" t="s">
        <v>405</v>
      </c>
      <c r="N189" s="472" t="s">
        <v>14</v>
      </c>
      <c r="O189" s="472" t="s">
        <v>505</v>
      </c>
      <c r="P189" s="472" t="s">
        <v>506</v>
      </c>
      <c r="Q189" s="472" t="s">
        <v>506</v>
      </c>
      <c r="R189" s="473" t="s">
        <v>507</v>
      </c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</row>
    <row r="190" spans="1:52" customFormat="1" ht="43.5" x14ac:dyDescent="0.25">
      <c r="A190" s="21"/>
      <c r="B190" s="471" t="s">
        <v>503</v>
      </c>
      <c r="C190" s="472" t="s">
        <v>405</v>
      </c>
      <c r="D190" s="472" t="s">
        <v>405</v>
      </c>
      <c r="E190" s="472" t="s">
        <v>405</v>
      </c>
      <c r="F190" s="472" t="s">
        <v>405</v>
      </c>
      <c r="G190" s="472" t="s">
        <v>405</v>
      </c>
      <c r="H190" s="473" t="s">
        <v>504</v>
      </c>
      <c r="I190" s="474">
        <v>93925996</v>
      </c>
      <c r="J190" s="475" t="s">
        <v>405</v>
      </c>
      <c r="K190" s="472">
        <v>92.22</v>
      </c>
      <c r="L190" s="472" t="s">
        <v>405</v>
      </c>
      <c r="M190" s="472" t="s">
        <v>405</v>
      </c>
      <c r="N190" s="472" t="s">
        <v>14</v>
      </c>
      <c r="O190" s="472" t="s">
        <v>505</v>
      </c>
      <c r="P190" s="472" t="s">
        <v>506</v>
      </c>
      <c r="Q190" s="472" t="s">
        <v>506</v>
      </c>
      <c r="R190" s="473" t="s">
        <v>507</v>
      </c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</row>
    <row r="191" spans="1:52" customFormat="1" ht="43.5" x14ac:dyDescent="0.25">
      <c r="A191" s="21"/>
      <c r="B191" s="471" t="s">
        <v>503</v>
      </c>
      <c r="C191" s="472" t="s">
        <v>405</v>
      </c>
      <c r="D191" s="472" t="s">
        <v>405</v>
      </c>
      <c r="E191" s="472" t="s">
        <v>405</v>
      </c>
      <c r="F191" s="472" t="s">
        <v>405</v>
      </c>
      <c r="G191" s="472" t="s">
        <v>405</v>
      </c>
      <c r="H191" s="473" t="s">
        <v>504</v>
      </c>
      <c r="I191" s="474">
        <v>93923439</v>
      </c>
      <c r="J191" s="475" t="s">
        <v>405</v>
      </c>
      <c r="K191" s="472">
        <v>21.62</v>
      </c>
      <c r="L191" s="472" t="s">
        <v>405</v>
      </c>
      <c r="M191" s="472" t="s">
        <v>405</v>
      </c>
      <c r="N191" s="472" t="s">
        <v>14</v>
      </c>
      <c r="O191" s="472" t="s">
        <v>505</v>
      </c>
      <c r="P191" s="472" t="s">
        <v>506</v>
      </c>
      <c r="Q191" s="472" t="s">
        <v>506</v>
      </c>
      <c r="R191" s="473" t="s">
        <v>507</v>
      </c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</row>
    <row r="192" spans="1:52" customFormat="1" ht="43.5" x14ac:dyDescent="0.25">
      <c r="A192" s="21"/>
      <c r="B192" s="471" t="s">
        <v>503</v>
      </c>
      <c r="C192" s="472" t="s">
        <v>405</v>
      </c>
      <c r="D192" s="472" t="s">
        <v>405</v>
      </c>
      <c r="E192" s="472" t="s">
        <v>405</v>
      </c>
      <c r="F192" s="472" t="s">
        <v>405</v>
      </c>
      <c r="G192" s="472" t="s">
        <v>405</v>
      </c>
      <c r="H192" s="473" t="s">
        <v>504</v>
      </c>
      <c r="I192" s="474">
        <v>93925961</v>
      </c>
      <c r="J192" s="475" t="s">
        <v>405</v>
      </c>
      <c r="K192" s="472">
        <v>61.98</v>
      </c>
      <c r="L192" s="472" t="s">
        <v>405</v>
      </c>
      <c r="M192" s="472" t="s">
        <v>405</v>
      </c>
      <c r="N192" s="472" t="s">
        <v>14</v>
      </c>
      <c r="O192" s="472" t="s">
        <v>505</v>
      </c>
      <c r="P192" s="472" t="s">
        <v>506</v>
      </c>
      <c r="Q192" s="472" t="s">
        <v>506</v>
      </c>
      <c r="R192" s="473" t="s">
        <v>507</v>
      </c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</row>
    <row r="193" spans="1:52" customFormat="1" ht="43.5" x14ac:dyDescent="0.25">
      <c r="A193" s="21"/>
      <c r="B193" s="471" t="s">
        <v>503</v>
      </c>
      <c r="C193" s="472" t="s">
        <v>405</v>
      </c>
      <c r="D193" s="472" t="s">
        <v>405</v>
      </c>
      <c r="E193" s="472" t="s">
        <v>405</v>
      </c>
      <c r="F193" s="472" t="s">
        <v>405</v>
      </c>
      <c r="G193" s="472" t="s">
        <v>405</v>
      </c>
      <c r="H193" s="473" t="s">
        <v>504</v>
      </c>
      <c r="I193" s="474">
        <v>93920888</v>
      </c>
      <c r="J193" s="475" t="s">
        <v>405</v>
      </c>
      <c r="K193" s="472">
        <v>134.54</v>
      </c>
      <c r="L193" s="472" t="s">
        <v>405</v>
      </c>
      <c r="M193" s="472" t="s">
        <v>405</v>
      </c>
      <c r="N193" s="472" t="s">
        <v>14</v>
      </c>
      <c r="O193" s="472" t="s">
        <v>505</v>
      </c>
      <c r="P193" s="472" t="s">
        <v>506</v>
      </c>
      <c r="Q193" s="472" t="s">
        <v>506</v>
      </c>
      <c r="R193" s="473" t="s">
        <v>507</v>
      </c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</row>
    <row r="194" spans="1:52" customFormat="1" ht="43.5" x14ac:dyDescent="0.25">
      <c r="A194" s="21"/>
      <c r="B194" s="471" t="s">
        <v>503</v>
      </c>
      <c r="C194" s="472" t="s">
        <v>405</v>
      </c>
      <c r="D194" s="472" t="s">
        <v>405</v>
      </c>
      <c r="E194" s="472" t="s">
        <v>405</v>
      </c>
      <c r="F194" s="472" t="s">
        <v>405</v>
      </c>
      <c r="G194" s="472" t="s">
        <v>405</v>
      </c>
      <c r="H194" s="473" t="s">
        <v>504</v>
      </c>
      <c r="I194" s="474">
        <v>93920888</v>
      </c>
      <c r="J194" s="475" t="s">
        <v>405</v>
      </c>
      <c r="K194" s="472">
        <v>1163.28</v>
      </c>
      <c r="L194" s="472" t="s">
        <v>405</v>
      </c>
      <c r="M194" s="472" t="s">
        <v>405</v>
      </c>
      <c r="N194" s="472" t="s">
        <v>14</v>
      </c>
      <c r="O194" s="472" t="s">
        <v>505</v>
      </c>
      <c r="P194" s="472" t="s">
        <v>506</v>
      </c>
      <c r="Q194" s="472" t="s">
        <v>506</v>
      </c>
      <c r="R194" s="473" t="s">
        <v>507</v>
      </c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</row>
    <row r="195" spans="1:52" customFormat="1" ht="43.5" x14ac:dyDescent="0.25">
      <c r="A195" s="21"/>
      <c r="B195" s="471" t="s">
        <v>503</v>
      </c>
      <c r="C195" s="472" t="s">
        <v>405</v>
      </c>
      <c r="D195" s="472" t="s">
        <v>405</v>
      </c>
      <c r="E195" s="472" t="s">
        <v>405</v>
      </c>
      <c r="F195" s="472" t="s">
        <v>405</v>
      </c>
      <c r="G195" s="472" t="s">
        <v>405</v>
      </c>
      <c r="H195" s="473" t="s">
        <v>504</v>
      </c>
      <c r="I195" s="474">
        <v>93920888</v>
      </c>
      <c r="J195" s="475" t="s">
        <v>405</v>
      </c>
      <c r="K195" s="472">
        <v>3702.04</v>
      </c>
      <c r="L195" s="472" t="s">
        <v>405</v>
      </c>
      <c r="M195" s="472" t="s">
        <v>405</v>
      </c>
      <c r="N195" s="472" t="s">
        <v>14</v>
      </c>
      <c r="O195" s="472" t="s">
        <v>505</v>
      </c>
      <c r="P195" s="472" t="s">
        <v>506</v>
      </c>
      <c r="Q195" s="472" t="s">
        <v>506</v>
      </c>
      <c r="R195" s="473" t="s">
        <v>507</v>
      </c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</row>
    <row r="196" spans="1:52" customFormat="1" ht="43.5" x14ac:dyDescent="0.25">
      <c r="A196" s="21"/>
      <c r="B196" s="471" t="s">
        <v>503</v>
      </c>
      <c r="C196" s="472" t="s">
        <v>405</v>
      </c>
      <c r="D196" s="472" t="s">
        <v>405</v>
      </c>
      <c r="E196" s="472" t="s">
        <v>405</v>
      </c>
      <c r="F196" s="472" t="s">
        <v>405</v>
      </c>
      <c r="G196" s="472" t="s">
        <v>405</v>
      </c>
      <c r="H196" s="473" t="s">
        <v>504</v>
      </c>
      <c r="I196" s="474">
        <v>93920888</v>
      </c>
      <c r="J196" s="475" t="s">
        <v>405</v>
      </c>
      <c r="K196" s="472">
        <v>3796.16</v>
      </c>
      <c r="L196" s="472" t="s">
        <v>405</v>
      </c>
      <c r="M196" s="472" t="s">
        <v>405</v>
      </c>
      <c r="N196" s="472" t="s">
        <v>14</v>
      </c>
      <c r="O196" s="472" t="s">
        <v>505</v>
      </c>
      <c r="P196" s="472" t="s">
        <v>506</v>
      </c>
      <c r="Q196" s="472" t="s">
        <v>506</v>
      </c>
      <c r="R196" s="473" t="s">
        <v>507</v>
      </c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</row>
    <row r="197" spans="1:52" customFormat="1" ht="43.5" x14ac:dyDescent="0.25">
      <c r="A197" s="21"/>
      <c r="B197" s="471" t="s">
        <v>503</v>
      </c>
      <c r="C197" s="472" t="s">
        <v>405</v>
      </c>
      <c r="D197" s="472" t="s">
        <v>405</v>
      </c>
      <c r="E197" s="472" t="s">
        <v>405</v>
      </c>
      <c r="F197" s="472" t="s">
        <v>405</v>
      </c>
      <c r="G197" s="472" t="s">
        <v>405</v>
      </c>
      <c r="H197" s="473" t="s">
        <v>504</v>
      </c>
      <c r="I197" s="474">
        <v>93920888</v>
      </c>
      <c r="J197" s="475" t="s">
        <v>405</v>
      </c>
      <c r="K197" s="472">
        <v>1964.14</v>
      </c>
      <c r="L197" s="472" t="s">
        <v>405</v>
      </c>
      <c r="M197" s="472" t="s">
        <v>405</v>
      </c>
      <c r="N197" s="472" t="s">
        <v>14</v>
      </c>
      <c r="O197" s="472" t="s">
        <v>505</v>
      </c>
      <c r="P197" s="472" t="s">
        <v>506</v>
      </c>
      <c r="Q197" s="472" t="s">
        <v>506</v>
      </c>
      <c r="R197" s="473" t="s">
        <v>507</v>
      </c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</row>
    <row r="198" spans="1:52" customFormat="1" ht="43.5" x14ac:dyDescent="0.25">
      <c r="A198" s="21"/>
      <c r="B198" s="471" t="s">
        <v>503</v>
      </c>
      <c r="C198" s="472" t="s">
        <v>405</v>
      </c>
      <c r="D198" s="472" t="s">
        <v>405</v>
      </c>
      <c r="E198" s="472" t="s">
        <v>405</v>
      </c>
      <c r="F198" s="472" t="s">
        <v>405</v>
      </c>
      <c r="G198" s="472" t="s">
        <v>405</v>
      </c>
      <c r="H198" s="473" t="s">
        <v>504</v>
      </c>
      <c r="I198" s="474">
        <v>93898498</v>
      </c>
      <c r="J198" s="475" t="s">
        <v>405</v>
      </c>
      <c r="K198" s="472">
        <v>133.5</v>
      </c>
      <c r="L198" s="472" t="s">
        <v>405</v>
      </c>
      <c r="M198" s="472" t="s">
        <v>405</v>
      </c>
      <c r="N198" s="472" t="s">
        <v>14</v>
      </c>
      <c r="O198" s="472" t="s">
        <v>505</v>
      </c>
      <c r="P198" s="472" t="s">
        <v>506</v>
      </c>
      <c r="Q198" s="472" t="s">
        <v>506</v>
      </c>
      <c r="R198" s="473" t="s">
        <v>507</v>
      </c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</row>
    <row r="199" spans="1:52" customFormat="1" ht="43.5" x14ac:dyDescent="0.25">
      <c r="A199" s="21"/>
      <c r="B199" s="471" t="s">
        <v>503</v>
      </c>
      <c r="C199" s="472" t="s">
        <v>405</v>
      </c>
      <c r="D199" s="472" t="s">
        <v>405</v>
      </c>
      <c r="E199" s="472" t="s">
        <v>405</v>
      </c>
      <c r="F199" s="472" t="s">
        <v>405</v>
      </c>
      <c r="G199" s="472" t="s">
        <v>405</v>
      </c>
      <c r="H199" s="473" t="s">
        <v>504</v>
      </c>
      <c r="I199" s="474">
        <v>93898498</v>
      </c>
      <c r="J199" s="475" t="s">
        <v>405</v>
      </c>
      <c r="K199" s="472">
        <v>104.86</v>
      </c>
      <c r="L199" s="472" t="s">
        <v>405</v>
      </c>
      <c r="M199" s="472" t="s">
        <v>405</v>
      </c>
      <c r="N199" s="472" t="s">
        <v>14</v>
      </c>
      <c r="O199" s="472" t="s">
        <v>505</v>
      </c>
      <c r="P199" s="472" t="s">
        <v>506</v>
      </c>
      <c r="Q199" s="472" t="s">
        <v>506</v>
      </c>
      <c r="R199" s="473" t="s">
        <v>507</v>
      </c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</row>
    <row r="200" spans="1:52" customFormat="1" ht="43.5" x14ac:dyDescent="0.25">
      <c r="A200" s="21"/>
      <c r="B200" s="471" t="s">
        <v>503</v>
      </c>
      <c r="C200" s="472" t="s">
        <v>405</v>
      </c>
      <c r="D200" s="472" t="s">
        <v>405</v>
      </c>
      <c r="E200" s="472" t="s">
        <v>405</v>
      </c>
      <c r="F200" s="472" t="s">
        <v>405</v>
      </c>
      <c r="G200" s="472" t="s">
        <v>405</v>
      </c>
      <c r="H200" s="473" t="s">
        <v>504</v>
      </c>
      <c r="I200" s="474">
        <v>93898498</v>
      </c>
      <c r="J200" s="475" t="s">
        <v>405</v>
      </c>
      <c r="K200" s="472">
        <v>55</v>
      </c>
      <c r="L200" s="472" t="s">
        <v>405</v>
      </c>
      <c r="M200" s="472" t="s">
        <v>405</v>
      </c>
      <c r="N200" s="472" t="s">
        <v>14</v>
      </c>
      <c r="O200" s="472" t="s">
        <v>505</v>
      </c>
      <c r="P200" s="472" t="s">
        <v>506</v>
      </c>
      <c r="Q200" s="472" t="s">
        <v>506</v>
      </c>
      <c r="R200" s="473" t="s">
        <v>507</v>
      </c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</row>
    <row r="201" spans="1:52" customFormat="1" ht="43.5" x14ac:dyDescent="0.25">
      <c r="A201" s="21"/>
      <c r="B201" s="471" t="s">
        <v>503</v>
      </c>
      <c r="C201" s="472" t="s">
        <v>405</v>
      </c>
      <c r="D201" s="472" t="s">
        <v>405</v>
      </c>
      <c r="E201" s="472" t="s">
        <v>405</v>
      </c>
      <c r="F201" s="472" t="s">
        <v>405</v>
      </c>
      <c r="G201" s="472" t="s">
        <v>405</v>
      </c>
      <c r="H201" s="473" t="s">
        <v>504</v>
      </c>
      <c r="I201" s="474">
        <v>93894591</v>
      </c>
      <c r="J201" s="475" t="s">
        <v>405</v>
      </c>
      <c r="K201" s="472">
        <v>2214.92</v>
      </c>
      <c r="L201" s="472" t="s">
        <v>405</v>
      </c>
      <c r="M201" s="472" t="s">
        <v>405</v>
      </c>
      <c r="N201" s="472" t="s">
        <v>14</v>
      </c>
      <c r="O201" s="472" t="s">
        <v>505</v>
      </c>
      <c r="P201" s="472" t="s">
        <v>506</v>
      </c>
      <c r="Q201" s="472" t="s">
        <v>506</v>
      </c>
      <c r="R201" s="473" t="s">
        <v>507</v>
      </c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</row>
    <row r="202" spans="1:52" customFormat="1" ht="43.5" x14ac:dyDescent="0.25">
      <c r="A202" s="21"/>
      <c r="B202" s="471" t="s">
        <v>503</v>
      </c>
      <c r="C202" s="472" t="s">
        <v>405</v>
      </c>
      <c r="D202" s="472" t="s">
        <v>405</v>
      </c>
      <c r="E202" s="472" t="s">
        <v>405</v>
      </c>
      <c r="F202" s="472" t="s">
        <v>405</v>
      </c>
      <c r="G202" s="472" t="s">
        <v>405</v>
      </c>
      <c r="H202" s="473" t="s">
        <v>504</v>
      </c>
      <c r="I202" s="474">
        <v>93894591</v>
      </c>
      <c r="J202" s="475" t="s">
        <v>405</v>
      </c>
      <c r="K202" s="472">
        <v>865.94</v>
      </c>
      <c r="L202" s="472" t="s">
        <v>405</v>
      </c>
      <c r="M202" s="472" t="s">
        <v>405</v>
      </c>
      <c r="N202" s="472" t="s">
        <v>14</v>
      </c>
      <c r="O202" s="472" t="s">
        <v>505</v>
      </c>
      <c r="P202" s="472" t="s">
        <v>506</v>
      </c>
      <c r="Q202" s="472" t="s">
        <v>506</v>
      </c>
      <c r="R202" s="473" t="s">
        <v>507</v>
      </c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</row>
    <row r="203" spans="1:52" customFormat="1" ht="43.5" x14ac:dyDescent="0.25">
      <c r="A203" s="21"/>
      <c r="B203" s="471" t="s">
        <v>503</v>
      </c>
      <c r="C203" s="472" t="s">
        <v>405</v>
      </c>
      <c r="D203" s="472" t="s">
        <v>405</v>
      </c>
      <c r="E203" s="472" t="s">
        <v>405</v>
      </c>
      <c r="F203" s="472" t="s">
        <v>405</v>
      </c>
      <c r="G203" s="472" t="s">
        <v>405</v>
      </c>
      <c r="H203" s="473" t="s">
        <v>504</v>
      </c>
      <c r="I203" s="474">
        <v>93894591</v>
      </c>
      <c r="J203" s="475" t="s">
        <v>405</v>
      </c>
      <c r="K203" s="472">
        <v>2103.44</v>
      </c>
      <c r="L203" s="472" t="s">
        <v>405</v>
      </c>
      <c r="M203" s="472" t="s">
        <v>405</v>
      </c>
      <c r="N203" s="472" t="s">
        <v>14</v>
      </c>
      <c r="O203" s="472" t="s">
        <v>505</v>
      </c>
      <c r="P203" s="472" t="s">
        <v>506</v>
      </c>
      <c r="Q203" s="472" t="s">
        <v>506</v>
      </c>
      <c r="R203" s="473" t="s">
        <v>507</v>
      </c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</row>
    <row r="204" spans="1:52" customFormat="1" ht="43.5" x14ac:dyDescent="0.25">
      <c r="A204" s="21"/>
      <c r="B204" s="471" t="s">
        <v>503</v>
      </c>
      <c r="C204" s="472" t="s">
        <v>405</v>
      </c>
      <c r="D204" s="472" t="s">
        <v>405</v>
      </c>
      <c r="E204" s="472" t="s">
        <v>405</v>
      </c>
      <c r="F204" s="472" t="s">
        <v>405</v>
      </c>
      <c r="G204" s="472" t="s">
        <v>405</v>
      </c>
      <c r="H204" s="473" t="s">
        <v>504</v>
      </c>
      <c r="I204" s="474">
        <v>93894591</v>
      </c>
      <c r="J204" s="475" t="s">
        <v>405</v>
      </c>
      <c r="K204" s="472">
        <v>1749.42</v>
      </c>
      <c r="L204" s="472" t="s">
        <v>405</v>
      </c>
      <c r="M204" s="472" t="s">
        <v>405</v>
      </c>
      <c r="N204" s="472" t="s">
        <v>14</v>
      </c>
      <c r="O204" s="472" t="s">
        <v>505</v>
      </c>
      <c r="P204" s="472" t="s">
        <v>506</v>
      </c>
      <c r="Q204" s="472" t="s">
        <v>506</v>
      </c>
      <c r="R204" s="473" t="s">
        <v>507</v>
      </c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</row>
    <row r="205" spans="1:52" customFormat="1" ht="43.5" x14ac:dyDescent="0.25">
      <c r="A205" s="21"/>
      <c r="B205" s="471" t="s">
        <v>503</v>
      </c>
      <c r="C205" s="472" t="s">
        <v>405</v>
      </c>
      <c r="D205" s="472" t="s">
        <v>405</v>
      </c>
      <c r="E205" s="472" t="s">
        <v>405</v>
      </c>
      <c r="F205" s="472" t="s">
        <v>405</v>
      </c>
      <c r="G205" s="472" t="s">
        <v>405</v>
      </c>
      <c r="H205" s="473" t="s">
        <v>504</v>
      </c>
      <c r="I205" s="474">
        <v>93894591</v>
      </c>
      <c r="J205" s="475" t="s">
        <v>405</v>
      </c>
      <c r="K205" s="472">
        <v>961.9</v>
      </c>
      <c r="L205" s="472" t="s">
        <v>405</v>
      </c>
      <c r="M205" s="472" t="s">
        <v>405</v>
      </c>
      <c r="N205" s="472" t="s">
        <v>14</v>
      </c>
      <c r="O205" s="472" t="s">
        <v>505</v>
      </c>
      <c r="P205" s="472" t="s">
        <v>506</v>
      </c>
      <c r="Q205" s="472" t="s">
        <v>506</v>
      </c>
      <c r="R205" s="473" t="s">
        <v>507</v>
      </c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</row>
    <row r="206" spans="1:52" customFormat="1" ht="43.5" x14ac:dyDescent="0.25">
      <c r="A206" s="21"/>
      <c r="B206" s="471" t="s">
        <v>503</v>
      </c>
      <c r="C206" s="472" t="s">
        <v>405</v>
      </c>
      <c r="D206" s="472" t="s">
        <v>405</v>
      </c>
      <c r="E206" s="472" t="s">
        <v>405</v>
      </c>
      <c r="F206" s="472" t="s">
        <v>405</v>
      </c>
      <c r="G206" s="472" t="s">
        <v>405</v>
      </c>
      <c r="H206" s="473" t="s">
        <v>504</v>
      </c>
      <c r="I206" s="474">
        <v>93894591</v>
      </c>
      <c r="J206" s="475" t="s">
        <v>405</v>
      </c>
      <c r="K206" s="472">
        <v>1977.52</v>
      </c>
      <c r="L206" s="472" t="s">
        <v>405</v>
      </c>
      <c r="M206" s="472" t="s">
        <v>405</v>
      </c>
      <c r="N206" s="472" t="s">
        <v>14</v>
      </c>
      <c r="O206" s="472" t="s">
        <v>505</v>
      </c>
      <c r="P206" s="472" t="s">
        <v>506</v>
      </c>
      <c r="Q206" s="472" t="s">
        <v>506</v>
      </c>
      <c r="R206" s="473" t="s">
        <v>507</v>
      </c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</row>
    <row r="207" spans="1:52" customFormat="1" ht="43.5" x14ac:dyDescent="0.25">
      <c r="A207" s="21"/>
      <c r="B207" s="471" t="s">
        <v>503</v>
      </c>
      <c r="C207" s="472" t="s">
        <v>405</v>
      </c>
      <c r="D207" s="472" t="s">
        <v>405</v>
      </c>
      <c r="E207" s="472" t="s">
        <v>405</v>
      </c>
      <c r="F207" s="472" t="s">
        <v>405</v>
      </c>
      <c r="G207" s="472" t="s">
        <v>405</v>
      </c>
      <c r="H207" s="473" t="s">
        <v>504</v>
      </c>
      <c r="I207" s="474">
        <v>93898941</v>
      </c>
      <c r="J207" s="475" t="s">
        <v>405</v>
      </c>
      <c r="K207" s="472">
        <v>337.93</v>
      </c>
      <c r="L207" s="472" t="s">
        <v>405</v>
      </c>
      <c r="M207" s="472" t="s">
        <v>405</v>
      </c>
      <c r="N207" s="472" t="s">
        <v>14</v>
      </c>
      <c r="O207" s="472" t="s">
        <v>505</v>
      </c>
      <c r="P207" s="472" t="s">
        <v>506</v>
      </c>
      <c r="Q207" s="472" t="s">
        <v>506</v>
      </c>
      <c r="R207" s="473" t="s">
        <v>507</v>
      </c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</row>
    <row r="208" spans="1:52" customFormat="1" ht="43.5" x14ac:dyDescent="0.25">
      <c r="A208" s="21"/>
      <c r="B208" s="471" t="s">
        <v>503</v>
      </c>
      <c r="C208" s="472" t="s">
        <v>405</v>
      </c>
      <c r="D208" s="472" t="s">
        <v>405</v>
      </c>
      <c r="E208" s="472" t="s">
        <v>405</v>
      </c>
      <c r="F208" s="472" t="s">
        <v>405</v>
      </c>
      <c r="G208" s="472" t="s">
        <v>405</v>
      </c>
      <c r="H208" s="473" t="s">
        <v>504</v>
      </c>
      <c r="I208" s="474">
        <v>93867472</v>
      </c>
      <c r="J208" s="475" t="s">
        <v>405</v>
      </c>
      <c r="K208" s="472">
        <v>3818.22</v>
      </c>
      <c r="L208" s="472" t="s">
        <v>405</v>
      </c>
      <c r="M208" s="472" t="s">
        <v>405</v>
      </c>
      <c r="N208" s="472" t="s">
        <v>14</v>
      </c>
      <c r="O208" s="472" t="s">
        <v>505</v>
      </c>
      <c r="P208" s="472" t="s">
        <v>506</v>
      </c>
      <c r="Q208" s="472" t="s">
        <v>506</v>
      </c>
      <c r="R208" s="473" t="s">
        <v>507</v>
      </c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</row>
    <row r="209" spans="1:52" customFormat="1" ht="43.5" x14ac:dyDescent="0.25">
      <c r="A209" s="21"/>
      <c r="B209" s="471" t="s">
        <v>503</v>
      </c>
      <c r="C209" s="472" t="s">
        <v>405</v>
      </c>
      <c r="D209" s="472" t="s">
        <v>405</v>
      </c>
      <c r="E209" s="472" t="s">
        <v>405</v>
      </c>
      <c r="F209" s="472" t="s">
        <v>405</v>
      </c>
      <c r="G209" s="472" t="s">
        <v>405</v>
      </c>
      <c r="H209" s="473" t="s">
        <v>504</v>
      </c>
      <c r="I209" s="474">
        <v>93867472</v>
      </c>
      <c r="J209" s="475" t="s">
        <v>405</v>
      </c>
      <c r="K209" s="472">
        <v>3863.14</v>
      </c>
      <c r="L209" s="472" t="s">
        <v>405</v>
      </c>
      <c r="M209" s="472" t="s">
        <v>405</v>
      </c>
      <c r="N209" s="472" t="s">
        <v>14</v>
      </c>
      <c r="O209" s="472" t="s">
        <v>505</v>
      </c>
      <c r="P209" s="472" t="s">
        <v>506</v>
      </c>
      <c r="Q209" s="472" t="s">
        <v>506</v>
      </c>
      <c r="R209" s="473" t="s">
        <v>507</v>
      </c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</row>
    <row r="210" spans="1:52" customFormat="1" ht="43.5" x14ac:dyDescent="0.25">
      <c r="A210" s="21"/>
      <c r="B210" s="471" t="s">
        <v>503</v>
      </c>
      <c r="C210" s="472" t="s">
        <v>405</v>
      </c>
      <c r="D210" s="472" t="s">
        <v>405</v>
      </c>
      <c r="E210" s="472" t="s">
        <v>405</v>
      </c>
      <c r="F210" s="472" t="s">
        <v>405</v>
      </c>
      <c r="G210" s="472" t="s">
        <v>405</v>
      </c>
      <c r="H210" s="473" t="s">
        <v>504</v>
      </c>
      <c r="I210" s="474">
        <v>93867472</v>
      </c>
      <c r="J210" s="475" t="s">
        <v>405</v>
      </c>
      <c r="K210" s="472">
        <v>907.82</v>
      </c>
      <c r="L210" s="472" t="s">
        <v>405</v>
      </c>
      <c r="M210" s="472" t="s">
        <v>405</v>
      </c>
      <c r="N210" s="472" t="s">
        <v>14</v>
      </c>
      <c r="O210" s="472" t="s">
        <v>505</v>
      </c>
      <c r="P210" s="472" t="s">
        <v>506</v>
      </c>
      <c r="Q210" s="472" t="s">
        <v>506</v>
      </c>
      <c r="R210" s="473" t="s">
        <v>507</v>
      </c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</row>
    <row r="211" spans="1:52" customFormat="1" ht="43.5" x14ac:dyDescent="0.25">
      <c r="A211" s="21"/>
      <c r="B211" s="471" t="s">
        <v>503</v>
      </c>
      <c r="C211" s="472" t="s">
        <v>405</v>
      </c>
      <c r="D211" s="472" t="s">
        <v>405</v>
      </c>
      <c r="E211" s="472" t="s">
        <v>405</v>
      </c>
      <c r="F211" s="472" t="s">
        <v>405</v>
      </c>
      <c r="G211" s="472" t="s">
        <v>405</v>
      </c>
      <c r="H211" s="473" t="s">
        <v>504</v>
      </c>
      <c r="I211" s="474">
        <v>93867472</v>
      </c>
      <c r="J211" s="475" t="s">
        <v>405</v>
      </c>
      <c r="K211" s="472">
        <v>906.7</v>
      </c>
      <c r="L211" s="472" t="s">
        <v>405</v>
      </c>
      <c r="M211" s="472" t="s">
        <v>405</v>
      </c>
      <c r="N211" s="472" t="s">
        <v>14</v>
      </c>
      <c r="O211" s="472" t="s">
        <v>505</v>
      </c>
      <c r="P211" s="472" t="s">
        <v>506</v>
      </c>
      <c r="Q211" s="472" t="s">
        <v>506</v>
      </c>
      <c r="R211" s="473" t="s">
        <v>507</v>
      </c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</row>
    <row r="212" spans="1:52" customFormat="1" ht="43.5" x14ac:dyDescent="0.25">
      <c r="A212" s="21"/>
      <c r="B212" s="471" t="s">
        <v>503</v>
      </c>
      <c r="C212" s="472" t="s">
        <v>405</v>
      </c>
      <c r="D212" s="472" t="s">
        <v>405</v>
      </c>
      <c r="E212" s="472" t="s">
        <v>405</v>
      </c>
      <c r="F212" s="472" t="s">
        <v>405</v>
      </c>
      <c r="G212" s="472" t="s">
        <v>405</v>
      </c>
      <c r="H212" s="473" t="s">
        <v>504</v>
      </c>
      <c r="I212" s="474">
        <v>93857853</v>
      </c>
      <c r="J212" s="475" t="s">
        <v>405</v>
      </c>
      <c r="K212" s="472">
        <v>1963.58</v>
      </c>
      <c r="L212" s="472" t="s">
        <v>405</v>
      </c>
      <c r="M212" s="472" t="s">
        <v>405</v>
      </c>
      <c r="N212" s="472" t="s">
        <v>14</v>
      </c>
      <c r="O212" s="472" t="s">
        <v>505</v>
      </c>
      <c r="P212" s="472" t="s">
        <v>506</v>
      </c>
      <c r="Q212" s="472" t="s">
        <v>506</v>
      </c>
      <c r="R212" s="473" t="s">
        <v>507</v>
      </c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</row>
    <row r="213" spans="1:52" customFormat="1" ht="43.5" x14ac:dyDescent="0.25">
      <c r="A213" s="21"/>
      <c r="B213" s="471" t="s">
        <v>503</v>
      </c>
      <c r="C213" s="472" t="s">
        <v>405</v>
      </c>
      <c r="D213" s="472" t="s">
        <v>405</v>
      </c>
      <c r="E213" s="472" t="s">
        <v>405</v>
      </c>
      <c r="F213" s="472" t="s">
        <v>405</v>
      </c>
      <c r="G213" s="472" t="s">
        <v>405</v>
      </c>
      <c r="H213" s="473" t="s">
        <v>504</v>
      </c>
      <c r="I213" s="474">
        <v>93857853</v>
      </c>
      <c r="J213" s="475" t="s">
        <v>405</v>
      </c>
      <c r="K213" s="472">
        <v>1882.94</v>
      </c>
      <c r="L213" s="472" t="s">
        <v>405</v>
      </c>
      <c r="M213" s="472" t="s">
        <v>405</v>
      </c>
      <c r="N213" s="472" t="s">
        <v>14</v>
      </c>
      <c r="O213" s="472" t="s">
        <v>505</v>
      </c>
      <c r="P213" s="472" t="s">
        <v>506</v>
      </c>
      <c r="Q213" s="472" t="s">
        <v>506</v>
      </c>
      <c r="R213" s="473" t="s">
        <v>507</v>
      </c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</row>
    <row r="214" spans="1:52" customFormat="1" ht="43.5" x14ac:dyDescent="0.25">
      <c r="A214" s="21"/>
      <c r="B214" s="471" t="s">
        <v>503</v>
      </c>
      <c r="C214" s="472" t="s">
        <v>405</v>
      </c>
      <c r="D214" s="472" t="s">
        <v>405</v>
      </c>
      <c r="E214" s="472" t="s">
        <v>405</v>
      </c>
      <c r="F214" s="472" t="s">
        <v>405</v>
      </c>
      <c r="G214" s="472" t="s">
        <v>405</v>
      </c>
      <c r="H214" s="473" t="s">
        <v>504</v>
      </c>
      <c r="I214" s="474">
        <v>93857853</v>
      </c>
      <c r="J214" s="475" t="s">
        <v>405</v>
      </c>
      <c r="K214" s="472">
        <v>1001.18</v>
      </c>
      <c r="L214" s="472" t="s">
        <v>405</v>
      </c>
      <c r="M214" s="472" t="s">
        <v>405</v>
      </c>
      <c r="N214" s="472" t="s">
        <v>14</v>
      </c>
      <c r="O214" s="472" t="s">
        <v>505</v>
      </c>
      <c r="P214" s="472" t="s">
        <v>506</v>
      </c>
      <c r="Q214" s="472" t="s">
        <v>506</v>
      </c>
      <c r="R214" s="473" t="s">
        <v>507</v>
      </c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</row>
    <row r="215" spans="1:52" customFormat="1" ht="43.5" x14ac:dyDescent="0.25">
      <c r="A215" s="21"/>
      <c r="B215" s="471" t="s">
        <v>503</v>
      </c>
      <c r="C215" s="472" t="s">
        <v>405</v>
      </c>
      <c r="D215" s="472" t="s">
        <v>405</v>
      </c>
      <c r="E215" s="472" t="s">
        <v>405</v>
      </c>
      <c r="F215" s="472" t="s">
        <v>405</v>
      </c>
      <c r="G215" s="472" t="s">
        <v>405</v>
      </c>
      <c r="H215" s="473" t="s">
        <v>504</v>
      </c>
      <c r="I215" s="474">
        <v>93846927</v>
      </c>
      <c r="J215" s="475" t="s">
        <v>405</v>
      </c>
      <c r="K215" s="472">
        <v>26.6</v>
      </c>
      <c r="L215" s="472" t="s">
        <v>405</v>
      </c>
      <c r="M215" s="472" t="s">
        <v>405</v>
      </c>
      <c r="N215" s="472" t="s">
        <v>14</v>
      </c>
      <c r="O215" s="472" t="s">
        <v>505</v>
      </c>
      <c r="P215" s="472" t="s">
        <v>506</v>
      </c>
      <c r="Q215" s="472" t="s">
        <v>506</v>
      </c>
      <c r="R215" s="473" t="s">
        <v>507</v>
      </c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</row>
    <row r="216" spans="1:52" customFormat="1" ht="43.5" x14ac:dyDescent="0.25">
      <c r="A216" s="21"/>
      <c r="B216" s="471" t="s">
        <v>503</v>
      </c>
      <c r="C216" s="472" t="s">
        <v>405</v>
      </c>
      <c r="D216" s="472" t="s">
        <v>405</v>
      </c>
      <c r="E216" s="472" t="s">
        <v>405</v>
      </c>
      <c r="F216" s="472" t="s">
        <v>405</v>
      </c>
      <c r="G216" s="472" t="s">
        <v>405</v>
      </c>
      <c r="H216" s="473" t="s">
        <v>504</v>
      </c>
      <c r="I216" s="474">
        <v>93846927</v>
      </c>
      <c r="J216" s="475" t="s">
        <v>405</v>
      </c>
      <c r="K216" s="472">
        <v>48.38</v>
      </c>
      <c r="L216" s="472" t="s">
        <v>405</v>
      </c>
      <c r="M216" s="472" t="s">
        <v>405</v>
      </c>
      <c r="N216" s="472" t="s">
        <v>14</v>
      </c>
      <c r="O216" s="472" t="s">
        <v>505</v>
      </c>
      <c r="P216" s="472" t="s">
        <v>506</v>
      </c>
      <c r="Q216" s="472" t="s">
        <v>506</v>
      </c>
      <c r="R216" s="473" t="s">
        <v>507</v>
      </c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</row>
    <row r="217" spans="1:52" customFormat="1" ht="43.5" x14ac:dyDescent="0.25">
      <c r="A217" s="21"/>
      <c r="B217" s="471" t="s">
        <v>503</v>
      </c>
      <c r="C217" s="472" t="s">
        <v>405</v>
      </c>
      <c r="D217" s="472" t="s">
        <v>405</v>
      </c>
      <c r="E217" s="472" t="s">
        <v>405</v>
      </c>
      <c r="F217" s="472" t="s">
        <v>405</v>
      </c>
      <c r="G217" s="472" t="s">
        <v>405</v>
      </c>
      <c r="H217" s="473" t="s">
        <v>504</v>
      </c>
      <c r="I217" s="474">
        <v>93846927</v>
      </c>
      <c r="J217" s="475" t="s">
        <v>405</v>
      </c>
      <c r="K217" s="472">
        <v>26.92</v>
      </c>
      <c r="L217" s="472" t="s">
        <v>405</v>
      </c>
      <c r="M217" s="472" t="s">
        <v>405</v>
      </c>
      <c r="N217" s="472" t="s">
        <v>14</v>
      </c>
      <c r="O217" s="472" t="s">
        <v>505</v>
      </c>
      <c r="P217" s="472" t="s">
        <v>506</v>
      </c>
      <c r="Q217" s="472" t="s">
        <v>506</v>
      </c>
      <c r="R217" s="473" t="s">
        <v>507</v>
      </c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</row>
    <row r="218" spans="1:52" customFormat="1" ht="43.5" x14ac:dyDescent="0.25">
      <c r="A218" s="21"/>
      <c r="B218" s="471" t="s">
        <v>503</v>
      </c>
      <c r="C218" s="472" t="s">
        <v>405</v>
      </c>
      <c r="D218" s="472" t="s">
        <v>405</v>
      </c>
      <c r="E218" s="472" t="s">
        <v>405</v>
      </c>
      <c r="F218" s="472" t="s">
        <v>405</v>
      </c>
      <c r="G218" s="472" t="s">
        <v>405</v>
      </c>
      <c r="H218" s="473" t="s">
        <v>504</v>
      </c>
      <c r="I218" s="474">
        <v>93846927</v>
      </c>
      <c r="J218" s="475" t="s">
        <v>405</v>
      </c>
      <c r="K218" s="472">
        <v>93.84</v>
      </c>
      <c r="L218" s="472" t="s">
        <v>405</v>
      </c>
      <c r="M218" s="472" t="s">
        <v>405</v>
      </c>
      <c r="N218" s="472" t="s">
        <v>14</v>
      </c>
      <c r="O218" s="472" t="s">
        <v>505</v>
      </c>
      <c r="P218" s="472" t="s">
        <v>506</v>
      </c>
      <c r="Q218" s="472" t="s">
        <v>506</v>
      </c>
      <c r="R218" s="473" t="s">
        <v>507</v>
      </c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</row>
    <row r="219" spans="1:52" customFormat="1" ht="15" x14ac:dyDescent="0.25">
      <c r="A219" s="21"/>
      <c r="B219" s="471"/>
      <c r="C219" s="472"/>
      <c r="D219" s="472"/>
      <c r="E219" s="472"/>
      <c r="F219" s="472"/>
      <c r="G219" s="472"/>
      <c r="H219" s="473"/>
      <c r="I219" s="474"/>
      <c r="J219" s="472"/>
      <c r="K219" s="472"/>
      <c r="L219" s="472"/>
      <c r="M219" s="472"/>
      <c r="N219" s="472"/>
      <c r="O219" s="472"/>
      <c r="P219" s="472"/>
      <c r="Q219" s="472"/>
      <c r="R219" s="473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</row>
    <row r="220" spans="1:52" customFormat="1" ht="15" x14ac:dyDescent="0.25">
      <c r="A220" s="21"/>
      <c r="B220" s="471"/>
      <c r="C220" s="472"/>
      <c r="D220" s="472"/>
      <c r="E220" s="472"/>
      <c r="F220" s="472"/>
      <c r="G220" s="472"/>
      <c r="H220" s="473"/>
      <c r="I220" s="474"/>
      <c r="J220" s="472"/>
      <c r="K220" s="472"/>
      <c r="L220" s="472"/>
      <c r="M220" s="472"/>
      <c r="N220" s="472"/>
      <c r="O220" s="472"/>
      <c r="P220" s="472"/>
      <c r="Q220" s="472"/>
      <c r="R220" s="473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</row>
    <row r="221" spans="1:52" customFormat="1" ht="15" x14ac:dyDescent="0.25">
      <c r="A221" s="21"/>
      <c r="B221" s="471"/>
      <c r="C221" s="472"/>
      <c r="D221" s="472"/>
      <c r="E221" s="472"/>
      <c r="F221" s="472"/>
      <c r="G221" s="472"/>
      <c r="H221" s="473"/>
      <c r="I221" s="474"/>
      <c r="J221" s="472"/>
      <c r="K221" s="472"/>
      <c r="L221" s="472"/>
      <c r="M221" s="472"/>
      <c r="N221" s="472"/>
      <c r="O221" s="472"/>
      <c r="P221" s="472"/>
      <c r="Q221" s="472"/>
      <c r="R221" s="473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</row>
    <row r="222" spans="1:52" customFormat="1" ht="15" x14ac:dyDescent="0.25">
      <c r="A222" s="21"/>
      <c r="B222" s="471"/>
      <c r="C222" s="472"/>
      <c r="D222" s="472"/>
      <c r="E222" s="472"/>
      <c r="F222" s="472"/>
      <c r="G222" s="472"/>
      <c r="H222" s="473"/>
      <c r="I222" s="474"/>
      <c r="J222" s="472"/>
      <c r="K222" s="472"/>
      <c r="L222" s="472"/>
      <c r="M222" s="472"/>
      <c r="N222" s="472"/>
      <c r="O222" s="472"/>
      <c r="P222" s="472"/>
      <c r="Q222" s="472"/>
      <c r="R222" s="473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</row>
    <row r="223" spans="1:52" customFormat="1" ht="15" x14ac:dyDescent="0.25">
      <c r="A223" s="21"/>
      <c r="B223" s="471"/>
      <c r="C223" s="472"/>
      <c r="D223" s="472"/>
      <c r="E223" s="472"/>
      <c r="F223" s="472"/>
      <c r="G223" s="472"/>
      <c r="H223" s="473"/>
      <c r="I223" s="474"/>
      <c r="J223" s="472"/>
      <c r="K223" s="472"/>
      <c r="L223" s="472"/>
      <c r="M223" s="472"/>
      <c r="N223" s="472"/>
      <c r="O223" s="472"/>
      <c r="P223" s="472"/>
      <c r="Q223" s="472"/>
      <c r="R223" s="473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</row>
    <row r="224" spans="1:52" customFormat="1" ht="15" x14ac:dyDescent="0.25">
      <c r="A224" s="21"/>
      <c r="B224" s="471"/>
      <c r="C224" s="472"/>
      <c r="D224" s="472"/>
      <c r="E224" s="472"/>
      <c r="F224" s="472"/>
      <c r="G224" s="472"/>
      <c r="H224" s="473"/>
      <c r="I224" s="474"/>
      <c r="J224" s="472"/>
      <c r="K224" s="472"/>
      <c r="L224" s="472"/>
      <c r="M224" s="472"/>
      <c r="N224" s="472"/>
      <c r="O224" s="472"/>
      <c r="P224" s="472"/>
      <c r="Q224" s="472"/>
      <c r="R224" s="473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</row>
    <row r="225" spans="1:52" customFormat="1" ht="15" x14ac:dyDescent="0.25">
      <c r="A225" s="21"/>
      <c r="B225" s="471"/>
      <c r="C225" s="472"/>
      <c r="D225" s="472"/>
      <c r="E225" s="472"/>
      <c r="F225" s="472"/>
      <c r="G225" s="472"/>
      <c r="H225" s="473"/>
      <c r="I225" s="474"/>
      <c r="J225" s="472"/>
      <c r="K225" s="472"/>
      <c r="L225" s="472"/>
      <c r="M225" s="472"/>
      <c r="N225" s="472"/>
      <c r="O225" s="472"/>
      <c r="P225" s="472"/>
      <c r="Q225" s="472"/>
      <c r="R225" s="473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</row>
    <row r="226" spans="1:52" customFormat="1" ht="15" x14ac:dyDescent="0.25">
      <c r="A226" s="21"/>
      <c r="B226" s="471"/>
      <c r="C226" s="472"/>
      <c r="D226" s="472"/>
      <c r="E226" s="472"/>
      <c r="F226" s="472"/>
      <c r="G226" s="472"/>
      <c r="H226" s="473"/>
      <c r="I226" s="474"/>
      <c r="J226" s="472"/>
      <c r="K226" s="472"/>
      <c r="L226" s="472"/>
      <c r="M226" s="472"/>
      <c r="N226" s="472"/>
      <c r="O226" s="472"/>
      <c r="P226" s="472"/>
      <c r="Q226" s="472"/>
      <c r="R226" s="473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</row>
    <row r="227" spans="1:52" customFormat="1" ht="15" x14ac:dyDescent="0.25">
      <c r="A227" s="21"/>
      <c r="B227" s="471"/>
      <c r="C227" s="472"/>
      <c r="D227" s="472"/>
      <c r="E227" s="472"/>
      <c r="F227" s="472"/>
      <c r="G227" s="472"/>
      <c r="H227" s="473"/>
      <c r="I227" s="474"/>
      <c r="J227" s="472"/>
      <c r="K227" s="472"/>
      <c r="L227" s="472"/>
      <c r="M227" s="472"/>
      <c r="N227" s="472"/>
      <c r="O227" s="472"/>
      <c r="P227" s="472"/>
      <c r="Q227" s="472"/>
      <c r="R227" s="473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</row>
    <row r="228" spans="1:52" customFormat="1" ht="15" x14ac:dyDescent="0.25">
      <c r="A228" s="21"/>
      <c r="B228" s="471"/>
      <c r="C228" s="472"/>
      <c r="D228" s="472"/>
      <c r="E228" s="472"/>
      <c r="F228" s="472"/>
      <c r="G228" s="472"/>
      <c r="H228" s="473"/>
      <c r="I228" s="474"/>
      <c r="J228" s="472"/>
      <c r="K228" s="472"/>
      <c r="L228" s="472"/>
      <c r="M228" s="472"/>
      <c r="N228" s="472"/>
      <c r="O228" s="472"/>
      <c r="P228" s="472"/>
      <c r="Q228" s="472"/>
      <c r="R228" s="473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</row>
    <row r="229" spans="1:52" customFormat="1" ht="15" x14ac:dyDescent="0.25">
      <c r="A229" s="21"/>
      <c r="B229" s="471"/>
      <c r="C229" s="472"/>
      <c r="D229" s="472"/>
      <c r="E229" s="472"/>
      <c r="F229" s="472"/>
      <c r="G229" s="472"/>
      <c r="H229" s="473"/>
      <c r="I229" s="474"/>
      <c r="J229" s="472"/>
      <c r="K229" s="472"/>
      <c r="L229" s="472"/>
      <c r="M229" s="472"/>
      <c r="N229" s="472"/>
      <c r="O229" s="472"/>
      <c r="P229" s="472"/>
      <c r="Q229" s="472"/>
      <c r="R229" s="473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</row>
    <row r="230" spans="1:52" customFormat="1" ht="15" x14ac:dyDescent="0.25">
      <c r="A230" s="21"/>
      <c r="B230" s="471"/>
      <c r="C230" s="472"/>
      <c r="D230" s="472"/>
      <c r="E230" s="472"/>
      <c r="F230" s="472"/>
      <c r="G230" s="472"/>
      <c r="H230" s="473"/>
      <c r="I230" s="474"/>
      <c r="J230" s="472"/>
      <c r="K230" s="472"/>
      <c r="L230" s="472"/>
      <c r="M230" s="472"/>
      <c r="N230" s="472"/>
      <c r="O230" s="472"/>
      <c r="P230" s="472"/>
      <c r="Q230" s="472"/>
      <c r="R230" s="473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</row>
    <row r="231" spans="1:52" customFormat="1" ht="15" x14ac:dyDescent="0.25">
      <c r="A231" s="21"/>
      <c r="B231" s="471"/>
      <c r="C231" s="472"/>
      <c r="D231" s="472"/>
      <c r="E231" s="472"/>
      <c r="F231" s="472"/>
      <c r="G231" s="472"/>
      <c r="H231" s="473"/>
      <c r="I231" s="474"/>
      <c r="J231" s="472"/>
      <c r="K231" s="472"/>
      <c r="L231" s="472"/>
      <c r="M231" s="472"/>
      <c r="N231" s="472"/>
      <c r="O231" s="472"/>
      <c r="P231" s="472"/>
      <c r="Q231" s="472"/>
      <c r="R231" s="473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</row>
    <row r="232" spans="1:52" customFormat="1" ht="15" x14ac:dyDescent="0.25">
      <c r="A232" s="21"/>
      <c r="B232" s="471"/>
      <c r="C232" s="472"/>
      <c r="D232" s="472"/>
      <c r="E232" s="472"/>
      <c r="F232" s="472"/>
      <c r="G232" s="472"/>
      <c r="H232" s="473"/>
      <c r="I232" s="474"/>
      <c r="J232" s="472"/>
      <c r="K232" s="472"/>
      <c r="L232" s="472"/>
      <c r="M232" s="472"/>
      <c r="N232" s="472"/>
      <c r="O232" s="472"/>
      <c r="P232" s="472"/>
      <c r="Q232" s="472"/>
      <c r="R232" s="473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</row>
    <row r="233" spans="1:52" customFormat="1" ht="15" x14ac:dyDescent="0.25">
      <c r="A233" s="21"/>
      <c r="B233" s="471"/>
      <c r="C233" s="472"/>
      <c r="D233" s="472"/>
      <c r="E233" s="472"/>
      <c r="F233" s="472"/>
      <c r="G233" s="472"/>
      <c r="H233" s="473"/>
      <c r="I233" s="474"/>
      <c r="J233" s="472"/>
      <c r="K233" s="472"/>
      <c r="L233" s="472"/>
      <c r="M233" s="472"/>
      <c r="N233" s="472"/>
      <c r="O233" s="472"/>
      <c r="P233" s="472"/>
      <c r="Q233" s="472"/>
      <c r="R233" s="473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</row>
    <row r="234" spans="1:52" customFormat="1" ht="15" x14ac:dyDescent="0.25">
      <c r="A234" s="21"/>
      <c r="B234" s="471"/>
      <c r="C234" s="472"/>
      <c r="D234" s="472"/>
      <c r="E234" s="472"/>
      <c r="F234" s="472"/>
      <c r="G234" s="472"/>
      <c r="H234" s="473"/>
      <c r="I234" s="474"/>
      <c r="J234" s="472"/>
      <c r="K234" s="472"/>
      <c r="L234" s="472"/>
      <c r="M234" s="472"/>
      <c r="N234" s="472"/>
      <c r="O234" s="472"/>
      <c r="P234" s="472"/>
      <c r="Q234" s="472"/>
      <c r="R234" s="473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</row>
    <row r="235" spans="1:52" customFormat="1" ht="15" x14ac:dyDescent="0.25">
      <c r="A235" s="21"/>
      <c r="B235" s="471"/>
      <c r="C235" s="472"/>
      <c r="D235" s="472"/>
      <c r="E235" s="472"/>
      <c r="F235" s="472"/>
      <c r="G235" s="472"/>
      <c r="H235" s="473"/>
      <c r="I235" s="474"/>
      <c r="J235" s="472"/>
      <c r="K235" s="472"/>
      <c r="L235" s="472"/>
      <c r="M235" s="472"/>
      <c r="N235" s="472"/>
      <c r="O235" s="472"/>
      <c r="P235" s="472"/>
      <c r="Q235" s="472"/>
      <c r="R235" s="473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</row>
    <row r="236" spans="1:52" customFormat="1" ht="15" x14ac:dyDescent="0.25">
      <c r="A236" s="21"/>
      <c r="B236" s="471"/>
      <c r="C236" s="472"/>
      <c r="D236" s="472"/>
      <c r="E236" s="472"/>
      <c r="F236" s="472"/>
      <c r="G236" s="472"/>
      <c r="H236" s="473"/>
      <c r="I236" s="474"/>
      <c r="J236" s="472"/>
      <c r="K236" s="472"/>
      <c r="L236" s="472"/>
      <c r="M236" s="472"/>
      <c r="N236" s="472"/>
      <c r="O236" s="472"/>
      <c r="P236" s="472"/>
      <c r="Q236" s="472"/>
      <c r="R236" s="473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</row>
    <row r="237" spans="1:52" customFormat="1" ht="15" x14ac:dyDescent="0.25">
      <c r="A237" s="21"/>
      <c r="B237" s="471"/>
      <c r="C237" s="472"/>
      <c r="D237" s="472"/>
      <c r="E237" s="472"/>
      <c r="F237" s="472"/>
      <c r="G237" s="472"/>
      <c r="H237" s="473"/>
      <c r="I237" s="474"/>
      <c r="J237" s="472"/>
      <c r="K237" s="472"/>
      <c r="L237" s="472"/>
      <c r="M237" s="472"/>
      <c r="N237" s="472"/>
      <c r="O237" s="472"/>
      <c r="P237" s="472"/>
      <c r="Q237" s="472"/>
      <c r="R237" s="473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</row>
    <row r="238" spans="1:52" customFormat="1" ht="15" x14ac:dyDescent="0.25">
      <c r="A238" s="21"/>
      <c r="B238" s="471"/>
      <c r="C238" s="472"/>
      <c r="D238" s="472"/>
      <c r="E238" s="472"/>
      <c r="F238" s="472"/>
      <c r="G238" s="472"/>
      <c r="H238" s="473"/>
      <c r="I238" s="474"/>
      <c r="J238" s="472"/>
      <c r="K238" s="472"/>
      <c r="L238" s="472"/>
      <c r="M238" s="472"/>
      <c r="N238" s="472"/>
      <c r="O238" s="472"/>
      <c r="P238" s="472"/>
      <c r="Q238" s="472"/>
      <c r="R238" s="473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</row>
    <row r="239" spans="1:52" customFormat="1" ht="15" x14ac:dyDescent="0.25">
      <c r="A239" s="21"/>
      <c r="B239" s="471"/>
      <c r="C239" s="472"/>
      <c r="D239" s="472"/>
      <c r="E239" s="472"/>
      <c r="F239" s="472"/>
      <c r="G239" s="472"/>
      <c r="H239" s="473"/>
      <c r="I239" s="474"/>
      <c r="J239" s="472"/>
      <c r="K239" s="472"/>
      <c r="L239" s="472"/>
      <c r="M239" s="472"/>
      <c r="N239" s="472"/>
      <c r="O239" s="472"/>
      <c r="P239" s="472"/>
      <c r="Q239" s="472"/>
      <c r="R239" s="473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</row>
    <row r="240" spans="1:52" customFormat="1" ht="15" x14ac:dyDescent="0.25">
      <c r="A240" s="21"/>
      <c r="B240" s="471"/>
      <c r="C240" s="472"/>
      <c r="D240" s="472"/>
      <c r="E240" s="472"/>
      <c r="F240" s="472"/>
      <c r="G240" s="472"/>
      <c r="H240" s="473"/>
      <c r="I240" s="474"/>
      <c r="J240" s="472"/>
      <c r="K240" s="472"/>
      <c r="L240" s="472"/>
      <c r="M240" s="472"/>
      <c r="N240" s="472"/>
      <c r="O240" s="472"/>
      <c r="P240" s="472"/>
      <c r="Q240" s="472"/>
      <c r="R240" s="473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</row>
    <row r="241" spans="1:52" customFormat="1" ht="15" customHeight="1" x14ac:dyDescent="0.25">
      <c r="A241" s="21"/>
      <c r="B241" s="471"/>
      <c r="C241" s="472"/>
      <c r="D241" s="472"/>
      <c r="E241" s="472"/>
      <c r="F241" s="472"/>
      <c r="G241" s="472"/>
      <c r="H241" s="473"/>
      <c r="I241" s="474"/>
      <c r="J241" s="472"/>
      <c r="K241" s="472"/>
      <c r="L241" s="472"/>
      <c r="M241" s="472"/>
      <c r="N241" s="472"/>
      <c r="O241" s="472"/>
      <c r="P241" s="472"/>
      <c r="Q241" s="472"/>
      <c r="R241" s="473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</row>
    <row r="242" spans="1:52" customFormat="1" ht="15" customHeight="1" x14ac:dyDescent="0.25">
      <c r="A242" s="21"/>
      <c r="B242" s="471"/>
      <c r="C242" s="472"/>
      <c r="D242" s="472"/>
      <c r="E242" s="472"/>
      <c r="F242" s="472"/>
      <c r="G242" s="472"/>
      <c r="H242" s="473"/>
      <c r="I242" s="474"/>
      <c r="J242" s="472"/>
      <c r="K242" s="472"/>
      <c r="L242" s="472"/>
      <c r="M242" s="472"/>
      <c r="N242" s="472"/>
      <c r="O242" s="472"/>
      <c r="P242" s="472"/>
      <c r="Q242" s="472"/>
      <c r="R242" s="473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</row>
    <row r="243" spans="1:52" customFormat="1" ht="15" customHeight="1" x14ac:dyDescent="0.25">
      <c r="A243" s="21"/>
      <c r="B243" s="471"/>
      <c r="C243" s="472"/>
      <c r="D243" s="472"/>
      <c r="E243" s="472"/>
      <c r="F243" s="472"/>
      <c r="G243" s="472"/>
      <c r="H243" s="473"/>
      <c r="I243" s="474"/>
      <c r="J243" s="472"/>
      <c r="K243" s="472"/>
      <c r="L243" s="472"/>
      <c r="M243" s="472"/>
      <c r="N243" s="472"/>
      <c r="O243" s="472"/>
      <c r="P243" s="472"/>
      <c r="Q243" s="472"/>
      <c r="R243" s="473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</row>
    <row r="244" spans="1:52" customFormat="1" ht="15" customHeight="1" x14ac:dyDescent="0.25">
      <c r="A244" s="21"/>
      <c r="B244" s="471"/>
      <c r="C244" s="472"/>
      <c r="D244" s="472"/>
      <c r="E244" s="472"/>
      <c r="F244" s="472"/>
      <c r="G244" s="472"/>
      <c r="H244" s="473"/>
      <c r="I244" s="474"/>
      <c r="J244" s="472"/>
      <c r="K244" s="472"/>
      <c r="L244" s="472"/>
      <c r="M244" s="472"/>
      <c r="N244" s="472"/>
      <c r="O244" s="472"/>
      <c r="P244" s="472"/>
      <c r="Q244" s="472"/>
      <c r="R244" s="473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</row>
    <row r="245" spans="1:52" customFormat="1" ht="15" customHeight="1" thickBot="1" x14ac:dyDescent="0.3">
      <c r="A245" s="21"/>
      <c r="B245" s="476"/>
      <c r="C245" s="477"/>
      <c r="D245" s="477"/>
      <c r="E245" s="477"/>
      <c r="F245" s="477"/>
      <c r="G245" s="477"/>
      <c r="H245" s="478"/>
      <c r="I245" s="132"/>
      <c r="J245" s="477"/>
      <c r="K245" s="477"/>
      <c r="L245" s="477"/>
      <c r="M245" s="477"/>
      <c r="N245" s="477"/>
      <c r="O245" s="477"/>
      <c r="P245" s="477"/>
      <c r="Q245" s="477"/>
      <c r="R245" s="478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</row>
    <row r="246" spans="1:52" customFormat="1" ht="15" customHeight="1" x14ac:dyDescent="0.2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</row>
    <row r="247" spans="1:52" customFormat="1" ht="15" customHeight="1" x14ac:dyDescent="0.2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</row>
    <row r="248" spans="1:52" customFormat="1" ht="15" x14ac:dyDescent="0.2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</row>
    <row r="249" spans="1:52" customFormat="1" ht="15" x14ac:dyDescent="0.2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</row>
    <row r="250" spans="1:52" customFormat="1" ht="15" x14ac:dyDescent="0.2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</row>
    <row r="251" spans="1:52" customFormat="1" ht="15" x14ac:dyDescent="0.2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</row>
    <row r="252" spans="1:52" customFormat="1" ht="15" x14ac:dyDescent="0.2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</row>
    <row r="253" spans="1:52" customFormat="1" ht="15" x14ac:dyDescent="0.2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</row>
    <row r="254" spans="1:52" customFormat="1" ht="15" x14ac:dyDescent="0.2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</row>
    <row r="255" spans="1:52" customFormat="1" ht="15" x14ac:dyDescent="0.2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</row>
    <row r="256" spans="1:52" customFormat="1" ht="15" x14ac:dyDescent="0.2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</row>
    <row r="257" spans="1:52" customFormat="1" ht="15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</row>
    <row r="258" spans="1:52" customFormat="1" ht="15" x14ac:dyDescent="0.2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</row>
    <row r="259" spans="1:52" customFormat="1" ht="15" x14ac:dyDescent="0.2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</row>
    <row r="260" spans="1:52" customFormat="1" ht="15" x14ac:dyDescent="0.2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</row>
    <row r="261" spans="1:52" customFormat="1" ht="15" x14ac:dyDescent="0.2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</row>
    <row r="262" spans="1:52" customFormat="1" ht="15" x14ac:dyDescent="0.2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</row>
    <row r="263" spans="1:52" customFormat="1" ht="15" x14ac:dyDescent="0.2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</row>
    <row r="264" spans="1:52" customFormat="1" ht="15" x14ac:dyDescent="0.2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</row>
    <row r="265" spans="1:52" customFormat="1" ht="15" x14ac:dyDescent="0.2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</row>
    <row r="266" spans="1:52" customFormat="1" ht="15" x14ac:dyDescent="0.2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</row>
    <row r="267" spans="1:52" customFormat="1" ht="15" x14ac:dyDescent="0.2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</row>
    <row r="268" spans="1:52" customFormat="1" ht="15" x14ac:dyDescent="0.2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</row>
    <row r="269" spans="1:52" customFormat="1" ht="15" x14ac:dyDescent="0.2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</row>
    <row r="270" spans="1:52" customFormat="1" ht="15" x14ac:dyDescent="0.2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</row>
    <row r="271" spans="1:52" customFormat="1" ht="15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</row>
    <row r="272" spans="1:52" customFormat="1" ht="15" x14ac:dyDescent="0.2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</row>
    <row r="273" spans="1:52" customFormat="1" ht="15" x14ac:dyDescent="0.2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</row>
    <row r="274" spans="1:52" customFormat="1" ht="15" x14ac:dyDescent="0.2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</row>
    <row r="275" spans="1:52" customFormat="1" ht="15" x14ac:dyDescent="0.2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</row>
    <row r="276" spans="1:52" customFormat="1" ht="15" x14ac:dyDescent="0.2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</row>
    <row r="277" spans="1:52" customFormat="1" ht="15" x14ac:dyDescent="0.2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</row>
    <row r="278" spans="1:52" customFormat="1" ht="15" x14ac:dyDescent="0.25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</row>
    <row r="279" spans="1:52" customFormat="1" ht="15" x14ac:dyDescent="0.25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</row>
    <row r="280" spans="1:52" customFormat="1" ht="15" x14ac:dyDescent="0.25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</row>
    <row r="281" spans="1:52" customFormat="1" ht="15" x14ac:dyDescent="0.25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</row>
    <row r="282" spans="1:52" customFormat="1" ht="15" x14ac:dyDescent="0.25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</row>
    <row r="283" spans="1:52" customFormat="1" ht="15" x14ac:dyDescent="0.25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</row>
    <row r="284" spans="1:52" customFormat="1" ht="15" x14ac:dyDescent="0.25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</row>
    <row r="285" spans="1:52" customFormat="1" ht="15" x14ac:dyDescent="0.2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</row>
    <row r="286" spans="1:52" customFormat="1" ht="15" x14ac:dyDescent="0.25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</row>
    <row r="287" spans="1:52" customFormat="1" ht="15" x14ac:dyDescent="0.25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</row>
    <row r="288" spans="1:52" customFormat="1" ht="15" x14ac:dyDescent="0.25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</row>
    <row r="289" spans="1:52" customFormat="1" ht="15" x14ac:dyDescent="0.25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</row>
    <row r="290" spans="1:52" customFormat="1" ht="15" x14ac:dyDescent="0.25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</row>
    <row r="291" spans="1:52" customFormat="1" ht="15" x14ac:dyDescent="0.2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</row>
    <row r="292" spans="1:52" customFormat="1" ht="15" x14ac:dyDescent="0.2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</row>
    <row r="293" spans="1:52" customFormat="1" ht="15" x14ac:dyDescent="0.2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</row>
    <row r="294" spans="1:52" customFormat="1" ht="15" x14ac:dyDescent="0.2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</row>
    <row r="295" spans="1:52" customFormat="1" ht="15" x14ac:dyDescent="0.2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</row>
    <row r="296" spans="1:52" customFormat="1" ht="15" x14ac:dyDescent="0.2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</row>
  </sheetData>
  <mergeCells count="5">
    <mergeCell ref="B3:D3"/>
    <mergeCell ref="C4:D4"/>
    <mergeCell ref="C5:D5"/>
    <mergeCell ref="B9:H9"/>
    <mergeCell ref="I9:R9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zoomScale="85" zoomScaleNormal="85" workbookViewId="0">
      <selection activeCell="C6" sqref="C6"/>
    </sheetView>
  </sheetViews>
  <sheetFormatPr defaultColWidth="9.5703125" defaultRowHeight="14.25" x14ac:dyDescent="0.2"/>
  <cols>
    <col min="1" max="1" width="9.140625" style="22" customWidth="1"/>
    <col min="2" max="5" width="21.7109375" style="22" customWidth="1"/>
    <col min="6" max="6" width="9.5703125" style="22" customWidth="1"/>
    <col min="7" max="16384" width="9.5703125" style="22"/>
  </cols>
  <sheetData>
    <row r="1" spans="1:26" s="21" customFormat="1" ht="15" customHeight="1" x14ac:dyDescent="0.2">
      <c r="B1" s="24" t="s">
        <v>49</v>
      </c>
    </row>
    <row r="2" spans="1:26" customFormat="1" ht="15" customHeight="1" thickBo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customFormat="1" ht="20.100000000000001" customHeight="1" thickBot="1" x14ac:dyDescent="0.3">
      <c r="A3" s="21"/>
      <c r="B3" s="499" t="s">
        <v>132</v>
      </c>
      <c r="C3" s="499"/>
      <c r="D3" s="499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customFormat="1" ht="17.25" customHeight="1" x14ac:dyDescent="0.25">
      <c r="A4" s="21"/>
      <c r="B4" s="63" t="s">
        <v>1</v>
      </c>
      <c r="C4" s="509" t="s">
        <v>52</v>
      </c>
      <c r="D4" s="509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customFormat="1" ht="15" customHeight="1" thickBot="1" x14ac:dyDescent="0.3">
      <c r="A5" s="21"/>
      <c r="B5" s="64" t="s">
        <v>3</v>
      </c>
      <c r="C5" s="490" t="str">
        <f>'1)_Associated_companies'!C5:D5</f>
        <v>Spartan UK LTD</v>
      </c>
      <c r="D5" s="490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customFormat="1" ht="15.75" thickBot="1" x14ac:dyDescent="0.3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customFormat="1" ht="44.25" customHeight="1" thickBot="1" x14ac:dyDescent="0.3">
      <c r="A7" s="21"/>
      <c r="B7" s="133" t="s">
        <v>133</v>
      </c>
      <c r="C7" s="134" t="s">
        <v>134</v>
      </c>
      <c r="D7" s="134" t="s">
        <v>135</v>
      </c>
      <c r="E7" s="135" t="s">
        <v>136</v>
      </c>
      <c r="F7" s="136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customFormat="1" ht="15" x14ac:dyDescent="0.25">
      <c r="A8" s="21"/>
      <c r="B8" s="137">
        <v>2018</v>
      </c>
      <c r="C8" s="138" t="s">
        <v>390</v>
      </c>
      <c r="D8" s="290">
        <v>85640.698000000004</v>
      </c>
      <c r="E8" s="292" t="s">
        <v>405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customFormat="1" ht="15" x14ac:dyDescent="0.25">
      <c r="A9" s="21"/>
      <c r="B9" s="139">
        <v>2019</v>
      </c>
      <c r="C9" s="140" t="s">
        <v>390</v>
      </c>
      <c r="D9" s="291">
        <v>65552.534000000014</v>
      </c>
      <c r="E9" s="289" t="s">
        <v>405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customFormat="1" ht="15" x14ac:dyDescent="0.25">
      <c r="A10" s="21"/>
      <c r="B10" s="141">
        <v>2020</v>
      </c>
      <c r="C10" s="140" t="s">
        <v>390</v>
      </c>
      <c r="D10" s="290">
        <v>33072.817999999999</v>
      </c>
      <c r="E10" s="289" t="s">
        <v>405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customFormat="1" ht="15.75" thickBot="1" x14ac:dyDescent="0.3">
      <c r="A11" s="21"/>
      <c r="B11" s="142" t="s">
        <v>137</v>
      </c>
      <c r="C11" s="132" t="s">
        <v>390</v>
      </c>
      <c r="D11" s="288">
        <v>63689.927999999993</v>
      </c>
      <c r="E11" s="287" t="s">
        <v>405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customFormat="1" ht="15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customFormat="1" ht="15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customFormat="1" ht="15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customFormat="1" ht="15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customFormat="1" ht="1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customFormat="1" ht="15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customFormat="1" ht="15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customFormat="1" ht="15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customFormat="1" ht="15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customFormat="1" ht="15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customFormat="1" ht="15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customFormat="1" ht="15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customFormat="1" ht="15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customFormat="1" ht="15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customFormat="1" ht="15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customFormat="1" ht="15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customFormat="1" ht="15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customFormat="1" ht="15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customFormat="1" ht="15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customFormat="1" ht="15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customFormat="1" ht="15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customFormat="1" ht="15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customFormat="1" ht="15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customFormat="1" ht="15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customFormat="1" ht="15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customFormat="1" ht="15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customFormat="1" ht="15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customFormat="1" ht="15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customFormat="1" ht="15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customFormat="1" ht="15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customFormat="1" ht="15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customFormat="1" ht="15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customFormat="1" ht="15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customFormat="1" ht="15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customFormat="1" ht="15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customFormat="1" ht="15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customFormat="1" ht="15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customFormat="1" ht="15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customFormat="1" ht="15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customFormat="1" ht="15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customFormat="1" ht="15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customFormat="1" ht="15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customFormat="1" ht="15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customFormat="1" ht="15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customFormat="1" ht="15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customFormat="1" ht="15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customFormat="1" ht="15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customFormat="1" ht="15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customFormat="1" ht="15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customFormat="1" ht="15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</sheetData>
  <mergeCells count="3">
    <mergeCell ref="B3:D3"/>
    <mergeCell ref="C4:D4"/>
    <mergeCell ref="C5:D5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760887-92d3-413b-b11d-236601df688e">
      <Terms xmlns="http://schemas.microsoft.com/office/infopath/2007/PartnerControls"/>
    </lcf76f155ced4ddcb4097134ff3c332f>
    <TaxCatchAll xmlns="e30f7a5d-8fa8-41c9-ac7a-9b097ed4b6af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3D323D7-CFF9-4968-9C74-6C208F48A2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E8E837-70D2-48C9-B791-22E94232A16C}"/>
</file>

<file path=customXml/itemProps3.xml><?xml version="1.0" encoding="utf-8"?>
<ds:datastoreItem xmlns:ds="http://schemas.openxmlformats.org/officeDocument/2006/customXml" ds:itemID="{43338FF3-42F9-4A68-82CA-8E08E8DA67AC}">
  <ds:schemaRefs>
    <ds:schemaRef ds:uri="http://schemas.microsoft.com/office/2006/documentManagement/types"/>
    <ds:schemaRef ds:uri="3807c68b-4105-44b1-b484-3124efc52211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96f38ffc-b787-42bb-bc74-62f3cd4a93b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Guidance</vt:lpstr>
      <vt:lpstr>Contents</vt:lpstr>
      <vt:lpstr>1)_Associated_companies</vt:lpstr>
      <vt:lpstr>2)_Shareholdings</vt:lpstr>
      <vt:lpstr>3)_PCN_comparison</vt:lpstr>
      <vt:lpstr>4)_Cost_to_make_and_sell</vt:lpstr>
      <vt:lpstr>5)_Cost_reconciliation</vt:lpstr>
      <vt:lpstr>6)_Raw_materials_and_input</vt:lpstr>
      <vt:lpstr>7)_Purchases_of_like_goods_</vt:lpstr>
      <vt:lpstr>8)_T_by_T_domestic_sales</vt:lpstr>
      <vt:lpstr>9)__Export_Sales</vt:lpstr>
      <vt:lpstr>10)_Sales_reconciliation</vt:lpstr>
      <vt:lpstr>11)_Captive_sales_and_use</vt:lpstr>
      <vt:lpstr>12)_Injury</vt:lpstr>
      <vt:lpstr>13)_Investments</vt:lpstr>
      <vt:lpstr>14)_Returns_on_fixed_assets</vt:lpstr>
      <vt:lpstr>15)_Cash_flow</vt:lpstr>
      <vt:lpstr>16)_Forward_sales_contracts</vt:lpstr>
      <vt:lpstr>'12)_Injury'!Print_Area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Timothy Sharp</dc:creator>
  <dc:description/>
  <cp:lastModifiedBy>Lev Solovyov</cp:lastModifiedBy>
  <dcterms:created xsi:type="dcterms:W3CDTF">2019-07-24T08:21:43Z</dcterms:created>
  <dcterms:modified xsi:type="dcterms:W3CDTF">2022-05-27T11:35:43Z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Order">
    <vt:r8>2282500</vt:r8>
  </property>
  <property fmtid="{D5CDD505-2E9C-101B-9397-08002B2CF9AE}" pid="8" name="SharedWithUsers">
    <vt:lpwstr/>
  </property>
  <property fmtid="{D5CDD505-2E9C-101B-9397-08002B2CF9AE}" pid="9" name="_ExtendedDescription">
    <vt:lpwstr/>
  </property>
  <property fmtid="{D5CDD505-2E9C-101B-9397-08002B2CF9AE}" pid="10" name="OperationalTheme">
    <vt:lpwstr/>
  </property>
  <property fmtid="{D5CDD505-2E9C-101B-9397-08002B2CF9AE}" pid="11" name="InvestigationType">
    <vt:lpwstr>65;#Templates|e2efe624-fe4f-432e-ae05-8257c17f4e34</vt:lpwstr>
  </property>
  <property fmtid="{D5CDD505-2E9C-101B-9397-08002B2CF9AE}" pid="12" name="InvestigationArea">
    <vt:lpwstr>71;#Questionnaire|f72e2d00-ee3e-472e-ad03-52ff1dd36cc6</vt:lpwstr>
  </property>
  <property fmtid="{D5CDD505-2E9C-101B-9397-08002B2CF9AE}" pid="13" name="DocumentType">
    <vt:lpwstr>102;#Questionnaire Draft|551a0d9a-f526-4923-afa2-16372f3a5c1c</vt:lpwstr>
  </property>
  <property fmtid="{D5CDD505-2E9C-101B-9397-08002B2CF9AE}" pid="14" name="CaseCountry">
    <vt:lpwstr>31;#China|450f57c4-d239-451b-a905-81825d5a728d</vt:lpwstr>
  </property>
  <property fmtid="{D5CDD505-2E9C-101B-9397-08002B2CF9AE}" pid="15" name="CaseType">
    <vt:lpwstr>30</vt:lpwstr>
  </property>
  <property fmtid="{D5CDD505-2E9C-101B-9397-08002B2CF9AE}" pid="16" name="CaseProduct">
    <vt:lpwstr>146</vt:lpwstr>
  </property>
  <property fmtid="{D5CDD505-2E9C-101B-9397-08002B2CF9AE}" pid="17" name="RelatedCountry">
    <vt:lpwstr/>
  </property>
  <property fmtid="{D5CDD505-2E9C-101B-9397-08002B2CF9AE}" pid="18" name="_docset_NoMedatataSyncRequired">
    <vt:lpwstr>False</vt:lpwstr>
  </property>
  <property fmtid="{D5CDD505-2E9C-101B-9397-08002B2CF9AE}" pid="19" name="MSIP_Label_cda6d917-22b3-4cf5-aee3-bae99379eef1_Enabled">
    <vt:lpwstr>true</vt:lpwstr>
  </property>
  <property fmtid="{D5CDD505-2E9C-101B-9397-08002B2CF9AE}" pid="20" name="MSIP_Label_cda6d917-22b3-4cf5-aee3-bae99379eef1_SetDate">
    <vt:lpwstr>2022-03-17T12:14:25Z</vt:lpwstr>
  </property>
  <property fmtid="{D5CDD505-2E9C-101B-9397-08002B2CF9AE}" pid="21" name="MSIP_Label_cda6d917-22b3-4cf5-aee3-bae99379eef1_Method">
    <vt:lpwstr>Standard</vt:lpwstr>
  </property>
  <property fmtid="{D5CDD505-2E9C-101B-9397-08002B2CF9AE}" pid="22" name="MSIP_Label_cda6d917-22b3-4cf5-aee3-bae99379eef1_Name">
    <vt:lpwstr>MTM Restricted access</vt:lpwstr>
  </property>
  <property fmtid="{D5CDD505-2E9C-101B-9397-08002B2CF9AE}" pid="23" name="MSIP_Label_cda6d917-22b3-4cf5-aee3-bae99379eef1_SiteId">
    <vt:lpwstr>b0bbbc89-2041-434f-8618-bc081a1a01d4</vt:lpwstr>
  </property>
  <property fmtid="{D5CDD505-2E9C-101B-9397-08002B2CF9AE}" pid="24" name="MSIP_Label_cda6d917-22b3-4cf5-aee3-bae99379eef1_ActionId">
    <vt:lpwstr>cd85d15b-bd85-41e8-a377-415742ba4ad7</vt:lpwstr>
  </property>
  <property fmtid="{D5CDD505-2E9C-101B-9397-08002B2CF9AE}" pid="25" name="MSIP_Label_cda6d917-22b3-4cf5-aee3-bae99379eef1_ContentBits">
    <vt:lpwstr>0</vt:lpwstr>
  </property>
  <property fmtid="{D5CDD505-2E9C-101B-9397-08002B2CF9AE}" pid="26" name="MediaServiceImageTags">
    <vt:lpwstr/>
  </property>
</Properties>
</file>