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teel\Trade Remedies Cases\6. Rebar\UK Steel submission\Non Confidential\"/>
    </mc:Choice>
  </mc:AlternateContent>
  <xr:revisionPtr revIDLastSave="0" documentId="13_ncr:1_{AC0AFD83-02FC-48EA-8AC4-C2759342C4CB}" xr6:coauthVersionLast="47" xr6:coauthVersionMax="47" xr10:uidLastSave="{00000000-0000-0000-0000-000000000000}"/>
  <bookViews>
    <workbookView xWindow="-120" yWindow="-120" windowWidth="25440" windowHeight="15390" xr2:uid="{2A4C8347-A2D2-BA48-8E59-06C910225174}"/>
  </bookViews>
  <sheets>
    <sheet name="1.BS COP (billet model)" sheetId="1" r:id="rId1"/>
    <sheet name="2. BS COP (RM input model)" sheetId="8" r:id="rId2"/>
    <sheet name="3a.CNV2a" sheetId="7" r:id="rId3"/>
    <sheet name="3b.CNV2b" sheetId="9" r:id="rId4"/>
    <sheet name="4.Billets and RM Imports" sheetId="10" r:id="rId5"/>
    <sheet name="5.Energy-Labour costs" sheetId="11" r:id="rId6"/>
    <sheet name="6.SGA.Profit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6" l="1"/>
  <c r="D42" i="6" s="1"/>
  <c r="B21" i="6"/>
  <c r="B20" i="6"/>
  <c r="M19" i="6"/>
  <c r="B19" i="6"/>
  <c r="M18" i="6"/>
  <c r="M20" i="6" s="1"/>
</calcChain>
</file>

<file path=xl/sharedStrings.xml><?xml version="1.0" encoding="utf-8"?>
<sst xmlns="http://schemas.openxmlformats.org/spreadsheetml/2006/main" count="347" uniqueCount="185">
  <si>
    <t>MEXICO</t>
  </si>
  <si>
    <t>Tonnes</t>
  </si>
  <si>
    <t>GBP</t>
  </si>
  <si>
    <t>Price</t>
  </si>
  <si>
    <t>Billet</t>
  </si>
  <si>
    <t>Iron Ores</t>
  </si>
  <si>
    <t>Raw</t>
  </si>
  <si>
    <t>Coal</t>
  </si>
  <si>
    <t>Material</t>
  </si>
  <si>
    <t>Coke</t>
  </si>
  <si>
    <t>Prices</t>
  </si>
  <si>
    <t>Iron Ore Pellets</t>
  </si>
  <si>
    <t xml:space="preserve">Scrap </t>
  </si>
  <si>
    <t>Billet Price</t>
  </si>
  <si>
    <t>Billets</t>
  </si>
  <si>
    <t>RUSSIA</t>
  </si>
  <si>
    <t>ENERGY COSTS</t>
  </si>
  <si>
    <t>Electricity prices for business (Sept 20) (kWh USD)</t>
  </si>
  <si>
    <t>global prices.com</t>
  </si>
  <si>
    <t>% of UK</t>
  </si>
  <si>
    <t>https://www.globalpetrolprices.com/Russia/electricity_prices/</t>
  </si>
  <si>
    <t>Russia</t>
  </si>
  <si>
    <t>% of UK elec costs</t>
  </si>
  <si>
    <t>Mexico</t>
  </si>
  <si>
    <t>UK</t>
  </si>
  <si>
    <t>Average % of UK energy costs for elec and gas</t>
  </si>
  <si>
    <t>Natural Gas prices for Business (Dec 20) (kwh USD)</t>
  </si>
  <si>
    <t>LABOUR COSTS</t>
  </si>
  <si>
    <t>ILOSTAT</t>
  </si>
  <si>
    <t>https://ilostat.ilo.org/topics/labour-costs/</t>
  </si>
  <si>
    <t xml:space="preserve">Hourly labour costs in USD </t>
  </si>
  <si>
    <t>Labour</t>
  </si>
  <si>
    <t>Energy</t>
  </si>
  <si>
    <t>% of UK labour costs</t>
  </si>
  <si>
    <t>https://conference-board.org/ilcprogram/index.cfm?id=38269</t>
  </si>
  <si>
    <t>The Conference Board</t>
  </si>
  <si>
    <t>Ternium y/e 2020</t>
  </si>
  <si>
    <r>
      <t xml:space="preserve">NLMK - millions USD - </t>
    </r>
    <r>
      <rPr>
        <b/>
        <sz val="12"/>
        <color theme="1"/>
        <rFont val="Calibri (Body)"/>
      </rPr>
      <t>Page 10 NLMK Financial Statements 2020</t>
    </r>
  </si>
  <si>
    <t>y/e 31 Decemer 2020</t>
  </si>
  <si>
    <t>1) CALCULATION OF % PROFIT AND SGA</t>
  </si>
  <si>
    <t>Revenue</t>
  </si>
  <si>
    <t>Steel Segment ('000 USD)</t>
  </si>
  <si>
    <t>y/e 31 Dec 2020</t>
  </si>
  <si>
    <t>Cost of Sales</t>
  </si>
  <si>
    <t>Gross Profit</t>
  </si>
  <si>
    <t>Page F-41 - Ternium Management Report</t>
  </si>
  <si>
    <t>General and Administrative Expenses</t>
  </si>
  <si>
    <t>Net Sales</t>
  </si>
  <si>
    <t>Selling Expenses</t>
  </si>
  <si>
    <t>Net impairment losses on financial assets</t>
  </si>
  <si>
    <t>Other operating income/(expenses), net</t>
  </si>
  <si>
    <t>SGA</t>
  </si>
  <si>
    <t>Taxes other than income tax</t>
  </si>
  <si>
    <t>Other income</t>
  </si>
  <si>
    <t>Operating profit</t>
  </si>
  <si>
    <t>Net Profit</t>
  </si>
  <si>
    <t>Profit % of total costs</t>
  </si>
  <si>
    <t>SGA % of total costs</t>
  </si>
  <si>
    <t>Total Costs (from above)</t>
  </si>
  <si>
    <t>2) Calculation of % MANUFACTURING OVERHEADS</t>
  </si>
  <si>
    <t xml:space="preserve"> Cost of Sales 2020 TOTAL COMPANY</t>
  </si>
  <si>
    <t>Page F-43 - charges for the year</t>
  </si>
  <si>
    <t>Raw Materials</t>
  </si>
  <si>
    <t>Direct Costs</t>
  </si>
  <si>
    <t xml:space="preserve"> Services and Fees </t>
  </si>
  <si>
    <t xml:space="preserve"> Labour Cost </t>
  </si>
  <si>
    <t xml:space="preserve"> Deprecitation </t>
  </si>
  <si>
    <t xml:space="preserve"> Amortization </t>
  </si>
  <si>
    <t xml:space="preserve"> Maintenance Expenses </t>
  </si>
  <si>
    <t xml:space="preserve"> Office expenses </t>
  </si>
  <si>
    <t xml:space="preserve"> Insurance </t>
  </si>
  <si>
    <t xml:space="preserve"> Charge of obsolescence allowance </t>
  </si>
  <si>
    <t xml:space="preserve"> Recovery from sales of scrap/by-products </t>
  </si>
  <si>
    <t xml:space="preserve"> Others </t>
  </si>
  <si>
    <t>Total Cost of Sales</t>
  </si>
  <si>
    <t>Charges for year</t>
  </si>
  <si>
    <t>Manuf Overheads</t>
  </si>
  <si>
    <t>Input = Billets</t>
  </si>
  <si>
    <t xml:space="preserve">(I) Cost of production </t>
  </si>
  <si>
    <t>All PCNs</t>
  </si>
  <si>
    <t>SIMPLIFIED COST MODEL BASED ON BS DATA</t>
  </si>
  <si>
    <t>(A) Direct costs</t>
  </si>
  <si>
    <t>All goods</t>
  </si>
  <si>
    <t>Direct labour</t>
  </si>
  <si>
    <t>Others (specify)</t>
  </si>
  <si>
    <t>Direct Labour</t>
  </si>
  <si>
    <t xml:space="preserve"> Operating Supplies</t>
  </si>
  <si>
    <t>Indirect Labour</t>
  </si>
  <si>
    <t>-</t>
  </si>
  <si>
    <t>Energy Costs</t>
  </si>
  <si>
    <t>Total for (A)</t>
  </si>
  <si>
    <t>Other</t>
  </si>
  <si>
    <t>(B) Manufacturing overheads</t>
  </si>
  <si>
    <t>Indirect labour</t>
  </si>
  <si>
    <t>Rent/lease</t>
  </si>
  <si>
    <t>Maintenance &amp; repairs</t>
  </si>
  <si>
    <t>Energy costs</t>
  </si>
  <si>
    <t>Depreciation</t>
  </si>
  <si>
    <t>Hire and Other Expenses (Including Central Overhead)</t>
  </si>
  <si>
    <t>Total for (B)</t>
  </si>
  <si>
    <t>(C) Total of manufacturing cost (A+B)</t>
  </si>
  <si>
    <t>Quantity produced</t>
  </si>
  <si>
    <t>Quantity sold</t>
  </si>
  <si>
    <t>Manufacturing cost per unit made</t>
  </si>
  <si>
    <t>(A) Selling costs (please breakdown)</t>
  </si>
  <si>
    <t>Sales commissions</t>
  </si>
  <si>
    <t xml:space="preserve">Supply and client </t>
  </si>
  <si>
    <t>(B) Administrative &amp; general costs (please breakdown)</t>
  </si>
  <si>
    <t xml:space="preserve">Non-production staff salaries </t>
  </si>
  <si>
    <t>Marketing and advertising</t>
  </si>
  <si>
    <t>(C) Others</t>
  </si>
  <si>
    <t>Financial costs (e.g. interest)</t>
  </si>
  <si>
    <t>R&amp;D and innovation</t>
  </si>
  <si>
    <t>Total for (C)</t>
  </si>
  <si>
    <t>Total cost to sell (A+B+C)</t>
  </si>
  <si>
    <t>Cost to sell per unit</t>
  </si>
  <si>
    <t>Total cost to make and sell</t>
  </si>
  <si>
    <t xml:space="preserve">Total cost to make and sell per unit </t>
  </si>
  <si>
    <t>Yield of WR rod from billet</t>
  </si>
  <si>
    <t>Estimate 1</t>
  </si>
  <si>
    <t>Estimate 2</t>
  </si>
  <si>
    <t>tonnes of WR rod produced by 1 tonne of billets</t>
  </si>
  <si>
    <t>tonnes of billets requried to produce 1 tonne of wire rod</t>
  </si>
  <si>
    <t>Simple average</t>
  </si>
  <si>
    <t>BRITISH STEEL COST OF PRODUCTION WIRE ROD</t>
  </si>
  <si>
    <t>Per tonne WR</t>
  </si>
  <si>
    <t>SIMPLIFIED COST MODEL FOR WIRE ROD (SEE TAB 1)</t>
  </si>
  <si>
    <t>Constructed Normal Value (INPUT=BILLETS)</t>
  </si>
  <si>
    <t>Subtotal billets/labour/energy</t>
  </si>
  <si>
    <t>Manufacturing overheads</t>
  </si>
  <si>
    <t>TOTAL MANUF COST</t>
  </si>
  <si>
    <t>SGA And finance</t>
  </si>
  <si>
    <t>TOTAL COST</t>
  </si>
  <si>
    <t>Profit</t>
  </si>
  <si>
    <t>Billets cost calculation for Mexico</t>
  </si>
  <si>
    <t>Billet cost calculation for Russia</t>
  </si>
  <si>
    <t>Billet cost for</t>
  </si>
  <si>
    <t>1 tonne of rebar</t>
  </si>
  <si>
    <t>Other (manuf overheads)</t>
  </si>
  <si>
    <t>Manufacturing COP for billets provided by British Steel</t>
  </si>
  <si>
    <t>Ore Fines</t>
  </si>
  <si>
    <t>Pellets</t>
  </si>
  <si>
    <t>Scrap</t>
  </si>
  <si>
    <t>Aggregated Figures</t>
  </si>
  <si>
    <t>Calculation of % of BS COP for billets accounted for by each input</t>
  </si>
  <si>
    <t>CONSTRUCTED NORMAL VALUE FOR WIRE ROD/REBAR BASED ON BILLETS COP MODEL</t>
  </si>
  <si>
    <t>See tab 1</t>
  </si>
  <si>
    <t>See tab 2</t>
  </si>
  <si>
    <t>GBP per tonne</t>
  </si>
  <si>
    <t>yield</t>
  </si>
  <si>
    <t>cost per t of billet</t>
  </si>
  <si>
    <t>Total including 'other' inputs</t>
  </si>
  <si>
    <t>Calculation of billet cost per tonne of billet used in producing wire rod</t>
  </si>
  <si>
    <t>Yield</t>
  </si>
  <si>
    <t>Yield of billet</t>
  </si>
  <si>
    <t>to rebar</t>
  </si>
  <si>
    <t>MEXICO AND RUSSIA INPUT PRICES FOR USE IN CONSTRUCTED NORMAL VALUES</t>
  </si>
  <si>
    <t>Constructed cost of tonne of billet from Mexico data</t>
  </si>
  <si>
    <t>Constructed cost of tonne of billet from Russia data</t>
  </si>
  <si>
    <t>(see cell E42 for Mexico billet price)</t>
  </si>
  <si>
    <t>CONSTRUCTED NORMAL VALUE FOR WIRE ROD/REBAR BASED ON BILLETS RAW MATERIAL INPUTS COP MODEL</t>
  </si>
  <si>
    <t>(see Annex 5.4)</t>
  </si>
  <si>
    <t>(see Annex 5.5)</t>
  </si>
  <si>
    <t>Per tonne amount calculated using quantity of wire rod produced (see cell B23)</t>
  </si>
  <si>
    <t>(see tab 4 for Mexico billet price)</t>
  </si>
  <si>
    <t>(see tab 4 for Russia billet price)</t>
  </si>
  <si>
    <t>(see cell E55 for Russia billet price)</t>
  </si>
  <si>
    <t>CONFIDENTIAL DATA REDACTED</t>
  </si>
  <si>
    <t>(10-30)%</t>
  </si>
  <si>
    <t>(50-70)%</t>
  </si>
  <si>
    <t>(40-60)%</t>
  </si>
  <si>
    <t>(20-40)%</t>
  </si>
  <si>
    <t>(10-20)%</t>
  </si>
  <si>
    <t>(20-30)%</t>
  </si>
  <si>
    <t>(5-15)%</t>
  </si>
  <si>
    <t>(85-95)%</t>
  </si>
  <si>
    <t>(700-800)</t>
  </si>
  <si>
    <t>(400-500)</t>
  </si>
  <si>
    <t>(300-400)</t>
  </si>
  <si>
    <t>(200-300)</t>
  </si>
  <si>
    <t>(500-600)</t>
  </si>
  <si>
    <t>Subtotal excluding 'other' = x% of total</t>
  </si>
  <si>
    <t>Other (x%) see calc of BS COP % above</t>
  </si>
  <si>
    <t>Subtotal excluding 'other' = xx% of total</t>
  </si>
  <si>
    <t>Other (xx%) see calc of BS COP %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</si>
</sst>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([$$-409]* #,##0_);_([$$-409]* \(#,##0\);_([$$-409]* &quot;-&quot;??_);_(@_)"/>
    <numFmt numFmtId="167" formatCode="0.0%"/>
    <numFmt numFmtId="168" formatCode="#,##0.00;&quot;(&quot;#,##0.00&quot;)&quot;"/>
    <numFmt numFmtId="169" formatCode="0.000"/>
    <numFmt numFmtId="170" formatCode="#,##0.000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"/>
    </font>
    <font>
      <u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b/>
      <u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theme="1"/>
      <name val="Calibri (Body)"/>
    </font>
    <font>
      <sz val="14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</cellStyleXfs>
  <cellXfs count="245">
    <xf numFmtId="0" fontId="0" fillId="0" borderId="0" xfId="0"/>
    <xf numFmtId="0" fontId="3" fillId="0" borderId="0" xfId="0" applyFont="1"/>
    <xf numFmtId="164" fontId="0" fillId="0" borderId="0" xfId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3" xfId="1" applyFont="1" applyBorder="1"/>
    <xf numFmtId="0" fontId="0" fillId="0" borderId="4" xfId="0" applyBorder="1"/>
    <xf numFmtId="0" fontId="0" fillId="0" borderId="5" xfId="0" applyBorder="1"/>
    <xf numFmtId="164" fontId="0" fillId="2" borderId="6" xfId="1" applyFont="1" applyFill="1" applyBorder="1"/>
    <xf numFmtId="0" fontId="0" fillId="0" borderId="7" xfId="0" applyBorder="1"/>
    <xf numFmtId="164" fontId="0" fillId="0" borderId="7" xfId="1" applyFont="1" applyBorder="1"/>
    <xf numFmtId="164" fontId="0" fillId="2" borderId="8" xfId="1" applyFont="1" applyFill="1" applyBorder="1"/>
    <xf numFmtId="0" fontId="0" fillId="0" borderId="9" xfId="0" applyBorder="1"/>
    <xf numFmtId="164" fontId="0" fillId="3" borderId="6" xfId="1" applyFont="1" applyFill="1" applyBorder="1"/>
    <xf numFmtId="164" fontId="0" fillId="3" borderId="8" xfId="1" applyFont="1" applyFill="1" applyBorder="1"/>
    <xf numFmtId="164" fontId="0" fillId="4" borderId="6" xfId="1" applyFont="1" applyFill="1" applyBorder="1"/>
    <xf numFmtId="164" fontId="0" fillId="4" borderId="8" xfId="1" applyFont="1" applyFill="1" applyBorder="1"/>
    <xf numFmtId="164" fontId="0" fillId="5" borderId="6" xfId="1" applyFont="1" applyFill="1" applyBorder="1"/>
    <xf numFmtId="164" fontId="0" fillId="5" borderId="8" xfId="1" applyFont="1" applyFill="1" applyBorder="1"/>
    <xf numFmtId="0" fontId="0" fillId="0" borderId="10" xfId="0" applyBorder="1"/>
    <xf numFmtId="164" fontId="0" fillId="7" borderId="11" xfId="1" applyFont="1" applyFill="1" applyBorder="1"/>
    <xf numFmtId="0" fontId="0" fillId="0" borderId="12" xfId="0" applyBorder="1"/>
    <xf numFmtId="164" fontId="0" fillId="0" borderId="12" xfId="1" applyFont="1" applyBorder="1"/>
    <xf numFmtId="164" fontId="0" fillId="7" borderId="13" xfId="1" applyFont="1" applyFill="1" applyBorder="1"/>
    <xf numFmtId="0" fontId="0" fillId="0" borderId="14" xfId="0" applyBorder="1"/>
    <xf numFmtId="164" fontId="0" fillId="2" borderId="15" xfId="1" applyFont="1" applyFill="1" applyBorder="1"/>
    <xf numFmtId="0" fontId="0" fillId="0" borderId="16" xfId="0" applyBorder="1"/>
    <xf numFmtId="164" fontId="0" fillId="0" borderId="16" xfId="1" applyFont="1" applyBorder="1"/>
    <xf numFmtId="164" fontId="0" fillId="2" borderId="17" xfId="1" applyFont="1" applyFill="1" applyBorder="1"/>
    <xf numFmtId="164" fontId="0" fillId="6" borderId="18" xfId="1" applyFont="1" applyFill="1" applyBorder="1"/>
    <xf numFmtId="0" fontId="0" fillId="0" borderId="19" xfId="0" applyBorder="1"/>
    <xf numFmtId="164" fontId="0" fillId="0" borderId="19" xfId="1" applyFont="1" applyBorder="1"/>
    <xf numFmtId="164" fontId="0" fillId="6" borderId="20" xfId="1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9" fontId="0" fillId="0" borderId="0" xfId="2" applyFont="1" applyBorder="1"/>
    <xf numFmtId="9" fontId="0" fillId="0" borderId="0" xfId="2" applyFont="1" applyFill="1" applyBorder="1"/>
    <xf numFmtId="0" fontId="0" fillId="8" borderId="0" xfId="0" applyFill="1"/>
    <xf numFmtId="9" fontId="0" fillId="8" borderId="0" xfId="0" applyNumberFormat="1" applyFill="1"/>
    <xf numFmtId="0" fontId="0" fillId="0" borderId="26" xfId="0" applyBorder="1"/>
    <xf numFmtId="0" fontId="0" fillId="0" borderId="27" xfId="0" applyBorder="1"/>
    <xf numFmtId="0" fontId="0" fillId="0" borderId="28" xfId="0" applyBorder="1"/>
    <xf numFmtId="9" fontId="0" fillId="0" borderId="0" xfId="0" applyNumberFormat="1"/>
    <xf numFmtId="0" fontId="3" fillId="8" borderId="7" xfId="0" applyFont="1" applyFill="1" applyBorder="1"/>
    <xf numFmtId="0" fontId="0" fillId="8" borderId="7" xfId="0" applyFill="1" applyBorder="1"/>
    <xf numFmtId="9" fontId="0" fillId="8" borderId="7" xfId="0" applyNumberFormat="1" applyFill="1" applyBorder="1"/>
    <xf numFmtId="9" fontId="0" fillId="8" borderId="27" xfId="2" applyFont="1" applyFill="1" applyBorder="1"/>
    <xf numFmtId="10" fontId="0" fillId="8" borderId="7" xfId="0" applyNumberFormat="1" applyFill="1" applyBorder="1"/>
    <xf numFmtId="10" fontId="0" fillId="8" borderId="27" xfId="2" applyNumberFormat="1" applyFont="1" applyFill="1" applyBorder="1"/>
    <xf numFmtId="164" fontId="0" fillId="6" borderId="29" xfId="1" applyFont="1" applyFill="1" applyBorder="1"/>
    <xf numFmtId="0" fontId="0" fillId="0" borderId="30" xfId="0" applyBorder="1"/>
    <xf numFmtId="164" fontId="0" fillId="0" borderId="30" xfId="1" applyFont="1" applyBorder="1"/>
    <xf numFmtId="164" fontId="0" fillId="6" borderId="31" xfId="1" applyFont="1" applyFill="1" applyBorder="1"/>
    <xf numFmtId="164" fontId="0" fillId="7" borderId="32" xfId="1" applyFont="1" applyFill="1" applyBorder="1"/>
    <xf numFmtId="0" fontId="0" fillId="0" borderId="33" xfId="0" applyBorder="1"/>
    <xf numFmtId="164" fontId="0" fillId="0" borderId="33" xfId="1" applyFont="1" applyBorder="1"/>
    <xf numFmtId="164" fontId="0" fillId="7" borderId="34" xfId="1" applyFont="1" applyFill="1" applyBorder="1"/>
    <xf numFmtId="0" fontId="0" fillId="0" borderId="35" xfId="0" applyBorder="1"/>
    <xf numFmtId="0" fontId="0" fillId="9" borderId="24" xfId="0" applyFill="1" applyBorder="1"/>
    <xf numFmtId="0" fontId="0" fillId="9" borderId="25" xfId="0" applyFill="1" applyBorder="1"/>
    <xf numFmtId="166" fontId="0" fillId="0" borderId="25" xfId="0" applyNumberFormat="1" applyBorder="1"/>
    <xf numFmtId="166" fontId="0" fillId="0" borderId="35" xfId="0" applyNumberFormat="1" applyBorder="1"/>
    <xf numFmtId="0" fontId="0" fillId="7" borderId="26" xfId="0" applyFill="1" applyBorder="1"/>
    <xf numFmtId="0" fontId="0" fillId="7" borderId="36" xfId="0" applyFill="1" applyBorder="1"/>
    <xf numFmtId="166" fontId="0" fillId="0" borderId="36" xfId="0" applyNumberFormat="1" applyBorder="1"/>
    <xf numFmtId="10" fontId="0" fillId="0" borderId="0" xfId="2" applyNumberFormat="1" applyFont="1"/>
    <xf numFmtId="0" fontId="0" fillId="7" borderId="21" xfId="0" applyFill="1" applyBorder="1"/>
    <xf numFmtId="10" fontId="0" fillId="7" borderId="23" xfId="2" applyNumberFormat="1" applyFont="1" applyFill="1" applyBorder="1"/>
    <xf numFmtId="0" fontId="0" fillId="9" borderId="26" xfId="0" applyFill="1" applyBorder="1"/>
    <xf numFmtId="10" fontId="0" fillId="9" borderId="28" xfId="2" applyNumberFormat="1" applyFont="1" applyFill="1" applyBorder="1"/>
    <xf numFmtId="0" fontId="5" fillId="0" borderId="5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166" fontId="0" fillId="0" borderId="25" xfId="0" applyNumberFormat="1" applyBorder="1" applyAlignment="1">
      <alignment horizontal="left"/>
    </xf>
    <xf numFmtId="9" fontId="0" fillId="0" borderId="0" xfId="2" applyFont="1"/>
    <xf numFmtId="164" fontId="6" fillId="0" borderId="21" xfId="0" applyNumberFormat="1" applyFont="1" applyBorder="1"/>
    <xf numFmtId="0" fontId="6" fillId="0" borderId="22" xfId="0" applyFont="1" applyBorder="1" applyAlignment="1">
      <alignment horizontal="left"/>
    </xf>
    <xf numFmtId="164" fontId="6" fillId="0" borderId="22" xfId="0" applyNumberFormat="1" applyFont="1" applyBorder="1"/>
    <xf numFmtId="164" fontId="6" fillId="0" borderId="24" xfId="0" applyNumberFormat="1" applyFont="1" applyBorder="1"/>
    <xf numFmtId="166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0" fillId="10" borderId="0" xfId="0" applyFill="1"/>
    <xf numFmtId="164" fontId="6" fillId="0" borderId="37" xfId="0" applyNumberFormat="1" applyFont="1" applyBorder="1"/>
    <xf numFmtId="166" fontId="6" fillId="0" borderId="38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10" fontId="6" fillId="10" borderId="0" xfId="0" applyNumberFormat="1" applyFont="1" applyFill="1"/>
    <xf numFmtId="166" fontId="6" fillId="0" borderId="0" xfId="0" applyNumberFormat="1" applyFont="1"/>
    <xf numFmtId="0" fontId="0" fillId="7" borderId="39" xfId="0" applyFill="1" applyBorder="1"/>
    <xf numFmtId="0" fontId="0" fillId="7" borderId="40" xfId="0" applyFill="1" applyBorder="1"/>
    <xf numFmtId="0" fontId="0" fillId="7" borderId="41" xfId="0" applyFill="1" applyBorder="1"/>
    <xf numFmtId="164" fontId="6" fillId="0" borderId="26" xfId="0" applyNumberFormat="1" applyFont="1" applyBorder="1"/>
    <xf numFmtId="0" fontId="6" fillId="0" borderId="27" xfId="0" applyFont="1" applyBorder="1" applyAlignment="1">
      <alignment horizontal="left"/>
    </xf>
    <xf numFmtId="0" fontId="6" fillId="0" borderId="27" xfId="0" applyFont="1" applyBorder="1"/>
    <xf numFmtId="166" fontId="6" fillId="0" borderId="27" xfId="0" applyNumberFormat="1" applyFont="1" applyBorder="1"/>
    <xf numFmtId="0" fontId="5" fillId="12" borderId="21" xfId="0" applyFont="1" applyFill="1" applyBorder="1"/>
    <xf numFmtId="0" fontId="6" fillId="0" borderId="22" xfId="0" applyFont="1" applyBorder="1"/>
    <xf numFmtId="0" fontId="6" fillId="0" borderId="42" xfId="0" applyFont="1" applyBorder="1"/>
    <xf numFmtId="0" fontId="8" fillId="0" borderId="24" xfId="0" applyFont="1" applyBorder="1"/>
    <xf numFmtId="0" fontId="6" fillId="0" borderId="25" xfId="0" applyFont="1" applyBorder="1"/>
    <xf numFmtId="0" fontId="6" fillId="0" borderId="24" xfId="0" applyFont="1" applyBorder="1"/>
    <xf numFmtId="0" fontId="8" fillId="0" borderId="0" xfId="0" applyFont="1"/>
    <xf numFmtId="0" fontId="6" fillId="0" borderId="21" xfId="0" applyFont="1" applyBorder="1"/>
    <xf numFmtId="0" fontId="6" fillId="0" borderId="23" xfId="0" applyFont="1" applyBorder="1"/>
    <xf numFmtId="0" fontId="8" fillId="13" borderId="24" xfId="0" applyFont="1" applyFill="1" applyBorder="1"/>
    <xf numFmtId="0" fontId="8" fillId="13" borderId="0" xfId="0" applyFont="1" applyFill="1"/>
    <xf numFmtId="0" fontId="6" fillId="14" borderId="24" xfId="0" applyFont="1" applyFill="1" applyBorder="1"/>
    <xf numFmtId="168" fontId="9" fillId="0" borderId="0" xfId="0" applyNumberFormat="1" applyFont="1" applyAlignment="1">
      <alignment horizontal="center" vertical="center"/>
    </xf>
    <xf numFmtId="10" fontId="6" fillId="0" borderId="0" xfId="0" applyNumberFormat="1" applyFont="1"/>
    <xf numFmtId="164" fontId="6" fillId="0" borderId="38" xfId="0" applyNumberFormat="1" applyFont="1" applyBorder="1"/>
    <xf numFmtId="9" fontId="6" fillId="0" borderId="38" xfId="0" applyNumberFormat="1" applyFont="1" applyBorder="1"/>
    <xf numFmtId="164" fontId="9" fillId="0" borderId="0" xfId="0" applyNumberFormat="1" applyFont="1" applyAlignment="1">
      <alignment horizontal="center" vertical="center"/>
    </xf>
    <xf numFmtId="0" fontId="6" fillId="0" borderId="26" xfId="0" applyFont="1" applyBorder="1"/>
    <xf numFmtId="0" fontId="6" fillId="0" borderId="28" xfId="0" applyFont="1" applyBorder="1"/>
    <xf numFmtId="0" fontId="6" fillId="15" borderId="0" xfId="0" applyFont="1" applyFill="1"/>
    <xf numFmtId="164" fontId="6" fillId="4" borderId="0" xfId="0" applyNumberFormat="1" applyFont="1" applyFill="1"/>
    <xf numFmtId="0" fontId="6" fillId="4" borderId="0" xfId="0" applyFont="1" applyFill="1"/>
    <xf numFmtId="0" fontId="8" fillId="0" borderId="43" xfId="0" applyFont="1" applyBorder="1"/>
    <xf numFmtId="0" fontId="8" fillId="0" borderId="25" xfId="0" applyFont="1" applyBorder="1"/>
    <xf numFmtId="165" fontId="6" fillId="0" borderId="0" xfId="0" applyNumberFormat="1" applyFont="1"/>
    <xf numFmtId="0" fontId="5" fillId="13" borderId="21" xfId="0" applyFont="1" applyFill="1" applyBorder="1"/>
    <xf numFmtId="0" fontId="5" fillId="13" borderId="22" xfId="0" applyFont="1" applyFill="1" applyBorder="1"/>
    <xf numFmtId="0" fontId="5" fillId="16" borderId="24" xfId="0" applyFont="1" applyFill="1" applyBorder="1"/>
    <xf numFmtId="0" fontId="6" fillId="16" borderId="0" xfId="0" applyFont="1" applyFill="1"/>
    <xf numFmtId="0" fontId="5" fillId="16" borderId="0" xfId="0" applyFont="1" applyFill="1"/>
    <xf numFmtId="0" fontId="6" fillId="16" borderId="24" xfId="0" applyFont="1" applyFill="1" applyBorder="1" applyAlignment="1">
      <alignment horizontal="center"/>
    </xf>
    <xf numFmtId="0" fontId="6" fillId="16" borderId="0" xfId="0" applyFont="1" applyFill="1" applyAlignment="1">
      <alignment horizontal="center"/>
    </xf>
    <xf numFmtId="2" fontId="6" fillId="16" borderId="24" xfId="0" applyNumberFormat="1" applyFont="1" applyFill="1" applyBorder="1" applyAlignment="1">
      <alignment horizontal="center"/>
    </xf>
    <xf numFmtId="2" fontId="6" fillId="16" borderId="0" xfId="0" applyNumberFormat="1" applyFont="1" applyFill="1" applyAlignment="1">
      <alignment horizontal="center"/>
    </xf>
    <xf numFmtId="0" fontId="6" fillId="16" borderId="24" xfId="0" applyFont="1" applyFill="1" applyBorder="1"/>
    <xf numFmtId="169" fontId="6" fillId="16" borderId="24" xfId="0" applyNumberFormat="1" applyFont="1" applyFill="1" applyBorder="1" applyAlignment="1">
      <alignment horizontal="center"/>
    </xf>
    <xf numFmtId="0" fontId="0" fillId="0" borderId="0" xfId="0" applyBorder="1"/>
    <xf numFmtId="0" fontId="3" fillId="6" borderId="21" xfId="0" applyFont="1" applyFill="1" applyBorder="1"/>
    <xf numFmtId="0" fontId="3" fillId="0" borderId="22" xfId="0" applyFont="1" applyBorder="1"/>
    <xf numFmtId="164" fontId="0" fillId="0" borderId="0" xfId="0" applyNumberFormat="1"/>
    <xf numFmtId="10" fontId="0" fillId="0" borderId="25" xfId="2" applyNumberFormat="1" applyFont="1" applyBorder="1"/>
    <xf numFmtId="164" fontId="0" fillId="0" borderId="38" xfId="0" applyNumberFormat="1" applyBorder="1"/>
    <xf numFmtId="10" fontId="0" fillId="0" borderId="35" xfId="2" applyNumberFormat="1" applyFont="1" applyBorder="1"/>
    <xf numFmtId="0" fontId="3" fillId="0" borderId="21" xfId="0" applyFont="1" applyFill="1" applyBorder="1"/>
    <xf numFmtId="164" fontId="0" fillId="0" borderId="0" xfId="1" applyFont="1" applyBorder="1"/>
    <xf numFmtId="164" fontId="0" fillId="0" borderId="25" xfId="0" applyNumberFormat="1" applyBorder="1"/>
    <xf numFmtId="0" fontId="0" fillId="0" borderId="37" xfId="0" applyBorder="1"/>
    <xf numFmtId="164" fontId="0" fillId="0" borderId="38" xfId="1" applyFont="1" applyBorder="1"/>
    <xf numFmtId="10" fontId="0" fillId="0" borderId="0" xfId="2" applyNumberFormat="1" applyFont="1" applyBorder="1"/>
    <xf numFmtId="167" fontId="0" fillId="0" borderId="0" xfId="2" applyNumberFormat="1" applyFont="1" applyBorder="1"/>
    <xf numFmtId="9" fontId="0" fillId="0" borderId="25" xfId="2" applyFont="1" applyBorder="1"/>
    <xf numFmtId="10" fontId="3" fillId="0" borderId="25" xfId="2" applyNumberFormat="1" applyFont="1" applyBorder="1"/>
    <xf numFmtId="164" fontId="3" fillId="0" borderId="25" xfId="0" applyNumberFormat="1" applyFont="1" applyBorder="1"/>
    <xf numFmtId="10" fontId="0" fillId="0" borderId="0" xfId="0" applyNumberFormat="1"/>
    <xf numFmtId="0" fontId="12" fillId="0" borderId="0" xfId="0" applyFont="1"/>
    <xf numFmtId="164" fontId="12" fillId="0" borderId="0" xfId="1" applyFont="1" applyBorder="1"/>
    <xf numFmtId="164" fontId="0" fillId="8" borderId="44" xfId="1" applyFont="1" applyFill="1" applyBorder="1"/>
    <xf numFmtId="10" fontId="12" fillId="0" borderId="0" xfId="2" applyNumberFormat="1" applyFont="1" applyBorder="1"/>
    <xf numFmtId="10" fontId="0" fillId="0" borderId="25" xfId="2" applyNumberFormat="1" applyFont="1" applyFill="1" applyBorder="1"/>
    <xf numFmtId="0" fontId="10" fillId="17" borderId="21" xfId="0" applyFont="1" applyFill="1" applyBorder="1"/>
    <xf numFmtId="0" fontId="0" fillId="17" borderId="22" xfId="0" applyFill="1" applyBorder="1"/>
    <xf numFmtId="0" fontId="14" fillId="18" borderId="24" xfId="3" applyFont="1" applyFill="1" applyBorder="1" applyAlignment="1">
      <alignment horizontal="left" wrapText="1"/>
    </xf>
    <xf numFmtId="0" fontId="14" fillId="18" borderId="0" xfId="3" applyFont="1" applyFill="1" applyAlignment="1">
      <alignment horizontal="center" wrapText="1"/>
    </xf>
    <xf numFmtId="0" fontId="13" fillId="0" borderId="25" xfId="3" applyBorder="1"/>
    <xf numFmtId="0" fontId="13" fillId="0" borderId="0" xfId="3"/>
    <xf numFmtId="0" fontId="13" fillId="0" borderId="24" xfId="3" applyBorder="1"/>
    <xf numFmtId="3" fontId="13" fillId="0" borderId="0" xfId="3" applyNumberFormat="1" applyAlignment="1">
      <alignment horizontal="center"/>
    </xf>
    <xf numFmtId="4" fontId="13" fillId="0" borderId="0" xfId="3" applyNumberFormat="1" applyAlignment="1">
      <alignment horizontal="center"/>
    </xf>
    <xf numFmtId="164" fontId="13" fillId="0" borderId="25" xfId="1" applyFont="1" applyBorder="1"/>
    <xf numFmtId="164" fontId="13" fillId="0" borderId="0" xfId="1" applyFont="1" applyBorder="1" applyAlignment="1">
      <alignment horizontal="center"/>
    </xf>
    <xf numFmtId="9" fontId="13" fillId="0" borderId="0" xfId="2" applyFont="1" applyBorder="1" applyAlignment="1">
      <alignment horizontal="center"/>
    </xf>
    <xf numFmtId="0" fontId="15" fillId="19" borderId="24" xfId="3" applyFont="1" applyFill="1" applyBorder="1"/>
    <xf numFmtId="170" fontId="15" fillId="19" borderId="0" xfId="3" applyNumberFormat="1" applyFont="1" applyFill="1" applyAlignment="1">
      <alignment horizontal="center"/>
    </xf>
    <xf numFmtId="3" fontId="15" fillId="19" borderId="0" xfId="3" applyNumberFormat="1" applyFont="1" applyFill="1" applyAlignment="1">
      <alignment horizontal="center"/>
    </xf>
    <xf numFmtId="3" fontId="13" fillId="0" borderId="0" xfId="3" applyNumberFormat="1"/>
    <xf numFmtId="164" fontId="13" fillId="0" borderId="0" xfId="1" applyFont="1" applyBorder="1"/>
    <xf numFmtId="9" fontId="13" fillId="0" borderId="0" xfId="1" applyNumberFormat="1" applyFont="1" applyBorder="1"/>
    <xf numFmtId="164" fontId="13" fillId="0" borderId="0" xfId="1" applyFont="1" applyAlignment="1">
      <alignment horizontal="center"/>
    </xf>
    <xf numFmtId="0" fontId="13" fillId="0" borderId="0" xfId="3" applyAlignment="1">
      <alignment horizontal="center"/>
    </xf>
    <xf numFmtId="3" fontId="13" fillId="0" borderId="25" xfId="3" applyNumberFormat="1" applyBorder="1" applyAlignment="1">
      <alignment horizontal="center"/>
    </xf>
    <xf numFmtId="0" fontId="3" fillId="0" borderId="24" xfId="0" applyFont="1" applyBorder="1"/>
    <xf numFmtId="9" fontId="13" fillId="0" borderId="0" xfId="3" applyNumberFormat="1"/>
    <xf numFmtId="0" fontId="13" fillId="4" borderId="24" xfId="3" applyFill="1" applyBorder="1"/>
    <xf numFmtId="9" fontId="13" fillId="4" borderId="0" xfId="3" applyNumberFormat="1" applyFill="1"/>
    <xf numFmtId="0" fontId="15" fillId="19" borderId="0" xfId="3" applyFont="1" applyFill="1" applyAlignment="1">
      <alignment horizontal="center"/>
    </xf>
    <xf numFmtId="3" fontId="15" fillId="19" borderId="25" xfId="3" applyNumberFormat="1" applyFont="1" applyFill="1" applyBorder="1" applyAlignment="1">
      <alignment horizontal="center"/>
    </xf>
    <xf numFmtId="0" fontId="14" fillId="20" borderId="24" xfId="3" applyFont="1" applyFill="1" applyBorder="1" applyAlignment="1">
      <alignment vertical="center"/>
    </xf>
    <xf numFmtId="0" fontId="16" fillId="20" borderId="0" xfId="3" applyFont="1" applyFill="1" applyAlignment="1">
      <alignment horizontal="center" vertical="center"/>
    </xf>
    <xf numFmtId="3" fontId="14" fillId="20" borderId="0" xfId="3" applyNumberFormat="1" applyFont="1" applyFill="1" applyAlignment="1">
      <alignment horizontal="center" vertical="center"/>
    </xf>
    <xf numFmtId="164" fontId="14" fillId="20" borderId="0" xfId="1" applyFont="1" applyFill="1" applyBorder="1" applyAlignment="1">
      <alignment horizontal="center" vertical="center"/>
    </xf>
    <xf numFmtId="3" fontId="14" fillId="20" borderId="25" xfId="3" applyNumberFormat="1" applyFont="1" applyFill="1" applyBorder="1" applyAlignment="1">
      <alignment horizontal="center" vertical="center"/>
    </xf>
    <xf numFmtId="0" fontId="13" fillId="0" borderId="24" xfId="3" quotePrefix="1" applyBorder="1"/>
    <xf numFmtId="0" fontId="13" fillId="0" borderId="26" xfId="3" applyBorder="1"/>
    <xf numFmtId="0" fontId="13" fillId="0" borderId="27" xfId="3" applyBorder="1"/>
    <xf numFmtId="0" fontId="13" fillId="0" borderId="28" xfId="3" applyBorder="1"/>
    <xf numFmtId="0" fontId="13" fillId="0" borderId="25" xfId="3" applyBorder="1" applyAlignment="1">
      <alignment horizontal="left" vertical="top" wrapText="1"/>
    </xf>
    <xf numFmtId="0" fontId="10" fillId="0" borderId="0" xfId="0" applyFont="1"/>
    <xf numFmtId="0" fontId="7" fillId="0" borderId="0" xfId="0" applyFont="1"/>
    <xf numFmtId="9" fontId="13" fillId="0" borderId="0" xfId="2" applyFont="1"/>
    <xf numFmtId="0" fontId="17" fillId="0" borderId="0" xfId="0" applyFont="1"/>
    <xf numFmtId="0" fontId="0" fillId="6" borderId="22" xfId="0" applyFill="1" applyBorder="1"/>
    <xf numFmtId="0" fontId="0" fillId="6" borderId="23" xfId="0" applyFill="1" applyBorder="1"/>
    <xf numFmtId="164" fontId="0" fillId="0" borderId="25" xfId="1" applyFont="1" applyBorder="1"/>
    <xf numFmtId="0" fontId="0" fillId="0" borderId="38" xfId="0" applyBorder="1"/>
    <xf numFmtId="164" fontId="0" fillId="0" borderId="27" xfId="1" applyFont="1" applyBorder="1"/>
    <xf numFmtId="164" fontId="0" fillId="8" borderId="38" xfId="1" applyFont="1" applyFill="1" applyBorder="1"/>
    <xf numFmtId="164" fontId="6" fillId="0" borderId="25" xfId="0" applyNumberFormat="1" applyFont="1" applyBorder="1"/>
    <xf numFmtId="164" fontId="6" fillId="0" borderId="0" xfId="0" applyNumberFormat="1" applyFont="1" applyBorder="1"/>
    <xf numFmtId="10" fontId="6" fillId="0" borderId="25" xfId="0" applyNumberFormat="1" applyFont="1" applyBorder="1"/>
    <xf numFmtId="9" fontId="6" fillId="0" borderId="35" xfId="0" applyNumberFormat="1" applyFont="1" applyBorder="1"/>
    <xf numFmtId="164" fontId="6" fillId="0" borderId="44" xfId="0" applyNumberFormat="1" applyFont="1" applyBorder="1"/>
    <xf numFmtId="167" fontId="0" fillId="10" borderId="0" xfId="2" applyNumberFormat="1" applyFont="1" applyFill="1" applyBorder="1"/>
    <xf numFmtId="167" fontId="0" fillId="0" borderId="0" xfId="2" applyNumberFormat="1" applyFont="1" applyFill="1" applyBorder="1"/>
    <xf numFmtId="10" fontId="6" fillId="11" borderId="0" xfId="2" applyNumberFormat="1" applyFont="1" applyFill="1" applyBorder="1"/>
    <xf numFmtId="164" fontId="6" fillId="0" borderId="0" xfId="1" applyFont="1"/>
    <xf numFmtId="170" fontId="13" fillId="21" borderId="0" xfId="3" applyNumberFormat="1" applyFill="1" applyAlignment="1">
      <alignment horizontal="center"/>
    </xf>
    <xf numFmtId="0" fontId="10" fillId="17" borderId="45" xfId="0" applyFont="1" applyFill="1" applyBorder="1"/>
    <xf numFmtId="0" fontId="10" fillId="17" borderId="37" xfId="0" applyFont="1" applyFill="1" applyBorder="1"/>
    <xf numFmtId="0" fontId="13" fillId="0" borderId="38" xfId="3" applyBorder="1"/>
    <xf numFmtId="0" fontId="13" fillId="0" borderId="47" xfId="3" applyBorder="1"/>
    <xf numFmtId="0" fontId="13" fillId="0" borderId="0" xfId="3" applyBorder="1"/>
    <xf numFmtId="0" fontId="0" fillId="0" borderId="48" xfId="0" applyBorder="1"/>
    <xf numFmtId="0" fontId="0" fillId="0" borderId="47" xfId="0" applyBorder="1"/>
    <xf numFmtId="2" fontId="0" fillId="0" borderId="47" xfId="0" applyNumberForma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13" fillId="0" borderId="46" xfId="3" applyBorder="1"/>
    <xf numFmtId="0" fontId="13" fillId="0" borderId="48" xfId="3" applyBorder="1"/>
    <xf numFmtId="4" fontId="15" fillId="19" borderId="0" xfId="3" applyNumberFormat="1" applyFont="1" applyFill="1" applyAlignment="1">
      <alignment horizontal="center"/>
    </xf>
    <xf numFmtId="0" fontId="10" fillId="9" borderId="21" xfId="0" applyFont="1" applyFill="1" applyBorder="1"/>
    <xf numFmtId="0" fontId="0" fillId="9" borderId="22" xfId="0" applyFill="1" applyBorder="1"/>
    <xf numFmtId="0" fontId="11" fillId="0" borderId="45" xfId="0" applyFont="1" applyBorder="1"/>
    <xf numFmtId="0" fontId="12" fillId="0" borderId="38" xfId="0" applyFont="1" applyBorder="1"/>
    <xf numFmtId="0" fontId="12" fillId="0" borderId="46" xfId="0" applyFont="1" applyBorder="1"/>
    <xf numFmtId="0" fontId="12" fillId="0" borderId="47" xfId="0" applyFont="1" applyBorder="1"/>
    <xf numFmtId="0" fontId="12" fillId="0" borderId="0" xfId="0" applyFont="1" applyBorder="1"/>
    <xf numFmtId="0" fontId="12" fillId="0" borderId="48" xfId="0" applyFont="1" applyBorder="1"/>
    <xf numFmtId="164" fontId="12" fillId="0" borderId="47" xfId="1" applyFont="1" applyBorder="1"/>
    <xf numFmtId="0" fontId="12" fillId="0" borderId="49" xfId="0" applyFont="1" applyBorder="1"/>
    <xf numFmtId="0" fontId="12" fillId="0" borderId="50" xfId="0" applyFont="1" applyBorder="1"/>
    <xf numFmtId="0" fontId="12" fillId="0" borderId="51" xfId="0" applyFont="1" applyBorder="1"/>
    <xf numFmtId="164" fontId="6" fillId="0" borderId="0" xfId="1" applyFont="1" applyBorder="1"/>
    <xf numFmtId="0" fontId="1" fillId="0" borderId="47" xfId="3" applyFont="1" applyBorder="1"/>
    <xf numFmtId="0" fontId="18" fillId="0" borderId="22" xfId="0" applyFont="1" applyBorder="1"/>
    <xf numFmtId="0" fontId="13" fillId="0" borderId="24" xfId="3" applyBorder="1" applyAlignment="1">
      <alignment horizontal="left" vertical="top" wrapText="1"/>
    </xf>
    <xf numFmtId="0" fontId="13" fillId="0" borderId="0" xfId="3" applyAlignment="1">
      <alignment horizontal="left" vertical="top" wrapText="1"/>
    </xf>
  </cellXfs>
  <cellStyles count="4">
    <cellStyle name="Currency" xfId="1" builtinId="4"/>
    <cellStyle name="Normal" xfId="0" builtinId="0"/>
    <cellStyle name="Normal 2" xfId="3" xr:uid="{70F5BEE4-FB6F-4447-9D2C-13865F5B7C4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17</xdr:row>
      <xdr:rowOff>0</xdr:rowOff>
    </xdr:from>
    <xdr:to>
      <xdr:col>4</xdr:col>
      <xdr:colOff>241300</xdr:colOff>
      <xdr:row>24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A90705E-421F-494A-BE77-BEEE8F83E7DD}"/>
            </a:ext>
          </a:extLst>
        </xdr:cNvPr>
        <xdr:cNvSpPr txBox="1"/>
      </xdr:nvSpPr>
      <xdr:spPr>
        <a:xfrm>
          <a:off x="838200" y="3479800"/>
          <a:ext cx="2705100" cy="153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 first</a:t>
          </a:r>
          <a:r>
            <a:rPr lang="en-GB" sz="1100" baseline="0"/>
            <a:t> stage of this constructed normal value is to construct the cost of a billet based on the Mexico and Russia raw material input values in tab 4.  For the yields see tab 2.</a:t>
          </a:r>
        </a:p>
      </xdr:txBody>
    </xdr:sp>
    <xdr:clientData/>
  </xdr:twoCellAnchor>
  <xdr:twoCellAnchor>
    <xdr:from>
      <xdr:col>7</xdr:col>
      <xdr:colOff>12700</xdr:colOff>
      <xdr:row>16</xdr:row>
      <xdr:rowOff>190500</xdr:rowOff>
    </xdr:from>
    <xdr:to>
      <xdr:col>9</xdr:col>
      <xdr:colOff>533400</xdr:colOff>
      <xdr:row>24</xdr:row>
      <xdr:rowOff>101600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C160A55-5DD4-DA40-9AC6-5C21D0949A2C}"/>
            </a:ext>
          </a:extLst>
        </xdr:cNvPr>
        <xdr:cNvSpPr txBox="1"/>
      </xdr:nvSpPr>
      <xdr:spPr>
        <a:xfrm>
          <a:off x="5791200" y="3467100"/>
          <a:ext cx="2705100" cy="153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</a:t>
          </a:r>
          <a:r>
            <a:rPr lang="en-GB" sz="1100" baseline="0"/>
            <a:t> second stage is to take the simplified British Steel cost model from tab 1.  This is used to calculate the constructed values for Mexico and Russia below.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5</xdr:col>
      <xdr:colOff>673100</xdr:colOff>
      <xdr:row>28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9B7FC6-74DF-C843-97D6-E1EBDFFBF0F8}"/>
            </a:ext>
          </a:extLst>
        </xdr:cNvPr>
        <xdr:cNvSpPr txBox="1"/>
      </xdr:nvSpPr>
      <xdr:spPr>
        <a:xfrm>
          <a:off x="1651000" y="5029200"/>
          <a:ext cx="3733800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These are the Mexican and Russia unit values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scrap, billets and the inputs that go into the manufacture of billets.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values are used in the constructed normal values.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See Annex 4 for the data and calculations behind these figures.</a:t>
          </a:r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355600</xdr:colOff>
      <xdr:row>33</xdr:row>
      <xdr:rowOff>139700</xdr:rowOff>
    </xdr:from>
    <xdr:to>
      <xdr:col>8</xdr:col>
      <xdr:colOff>114300</xdr:colOff>
      <xdr:row>41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224933-441F-BD4F-8A80-229CCC6388A2}"/>
            </a:ext>
          </a:extLst>
        </xdr:cNvPr>
        <xdr:cNvSpPr txBox="1"/>
      </xdr:nvSpPr>
      <xdr:spPr>
        <a:xfrm>
          <a:off x="2832100" y="6921500"/>
          <a:ext cx="3886200" cy="153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</a:t>
          </a:r>
          <a:r>
            <a:rPr lang="en-GB" sz="1100" baseline="0"/>
            <a:t> best information that we were able to find on energy and labour costs are price comparisons between the UK, Russia and Mexico.</a:t>
          </a:r>
        </a:p>
        <a:p>
          <a:endParaRPr lang="en-GB" sz="1100" baseline="0"/>
        </a:p>
        <a:p>
          <a:r>
            <a:rPr lang="en-GB" sz="1100" baseline="0"/>
            <a:t>In the Russia and Mexico constructed normal values, the relevant percentage is applied to the Celsa cost of energy and labour to give a reasonable estimate of these cost items in those countries.</a:t>
          </a:r>
          <a:endParaRPr lang="en-GB" sz="1100"/>
        </a:p>
      </xdr:txBody>
    </xdr:sp>
    <xdr:clientData/>
  </xdr:twoCellAnchor>
  <xdr:twoCellAnchor>
    <xdr:from>
      <xdr:col>3</xdr:col>
      <xdr:colOff>355600</xdr:colOff>
      <xdr:row>33</xdr:row>
      <xdr:rowOff>139700</xdr:rowOff>
    </xdr:from>
    <xdr:to>
      <xdr:col>8</xdr:col>
      <xdr:colOff>114300</xdr:colOff>
      <xdr:row>41</xdr:row>
      <xdr:rowOff>50800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622648A-ED84-4ADC-BC22-95FB9CF56A4E}"/>
            </a:ext>
          </a:extLst>
        </xdr:cNvPr>
        <xdr:cNvSpPr txBox="1"/>
      </xdr:nvSpPr>
      <xdr:spPr>
        <a:xfrm>
          <a:off x="2781300" y="6743700"/>
          <a:ext cx="381000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</a:t>
          </a:r>
          <a:r>
            <a:rPr lang="en-GB" sz="1100" baseline="0"/>
            <a:t> best information that we were able to find on energy and labour costs are price compparisons between the UK, Russia and Mexico.</a:t>
          </a:r>
        </a:p>
        <a:p>
          <a:endParaRPr lang="en-GB" sz="1100" baseline="0"/>
        </a:p>
        <a:p>
          <a:r>
            <a:rPr lang="en-GB" sz="1100" baseline="0"/>
            <a:t>In the Russia and Mexico constructed normal values, the relevant percentage is applied to the Celsa cost of energy and labour to give a reasonable estimate of these cost items in those countries.</a:t>
          </a:r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9</xdr:row>
      <xdr:rowOff>25400</xdr:rowOff>
    </xdr:from>
    <xdr:to>
      <xdr:col>4</xdr:col>
      <xdr:colOff>139700</xdr:colOff>
      <xdr:row>15</xdr:row>
      <xdr:rowOff>177800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942D07-633D-1044-B9CB-ADD7294178E1}"/>
            </a:ext>
          </a:extLst>
        </xdr:cNvPr>
        <xdr:cNvSpPr txBox="1"/>
      </xdr:nvSpPr>
      <xdr:spPr>
        <a:xfrm>
          <a:off x="3238500" y="1879600"/>
          <a:ext cx="1981200" cy="142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</a:t>
          </a:r>
          <a:r>
            <a:rPr lang="en-GB" sz="1100" baseline="0"/>
            <a:t> financial data from Ternium gives percentage rates of profit to use in the Mexico constructed normal values</a:t>
          </a:r>
        </a:p>
        <a:p>
          <a:endParaRPr lang="en-GB" sz="1100" baseline="0"/>
        </a:p>
        <a:p>
          <a:r>
            <a:rPr lang="en-GB" sz="1100" baseline="0"/>
            <a:t>Profit = B13/B21</a:t>
          </a:r>
        </a:p>
        <a:p>
          <a:r>
            <a:rPr lang="en-GB" sz="1100" baseline="0"/>
            <a:t>SGA = B11/B21</a:t>
          </a:r>
          <a:endParaRPr lang="en-GB" sz="1100"/>
        </a:p>
      </xdr:txBody>
    </xdr:sp>
    <xdr:clientData/>
  </xdr:twoCellAnchor>
  <xdr:twoCellAnchor>
    <xdr:from>
      <xdr:col>2</xdr:col>
      <xdr:colOff>190500</xdr:colOff>
      <xdr:row>16</xdr:row>
      <xdr:rowOff>190500</xdr:rowOff>
    </xdr:from>
    <xdr:to>
      <xdr:col>4</xdr:col>
      <xdr:colOff>190500</xdr:colOff>
      <xdr:row>21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4CF28FC-C4F8-B44E-A2A6-76EF5E53B8BC}"/>
            </a:ext>
          </a:extLst>
        </xdr:cNvPr>
        <xdr:cNvSpPr txBox="1"/>
      </xdr:nvSpPr>
      <xdr:spPr>
        <a:xfrm>
          <a:off x="3225800" y="3530600"/>
          <a:ext cx="20447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calculates total costs based</a:t>
          </a:r>
          <a:r>
            <a:rPr lang="en-GB" sz="1100" baseline="0"/>
            <a:t> on the table above.  Cell B21 provides the denominator to calculate Profit/SGA percentage of costs</a:t>
          </a:r>
          <a:endParaRPr lang="en-GB" sz="1100"/>
        </a:p>
      </xdr:txBody>
    </xdr:sp>
    <xdr:clientData/>
  </xdr:twoCellAnchor>
  <xdr:twoCellAnchor>
    <xdr:from>
      <xdr:col>7</xdr:col>
      <xdr:colOff>787400</xdr:colOff>
      <xdr:row>9</xdr:row>
      <xdr:rowOff>139700</xdr:rowOff>
    </xdr:from>
    <xdr:to>
      <xdr:col>10</xdr:col>
      <xdr:colOff>292100</xdr:colOff>
      <xdr:row>15</xdr:row>
      <xdr:rowOff>139700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5FCC635-377D-B24A-8A22-C7242E5C5CC6}"/>
            </a:ext>
          </a:extLst>
        </xdr:cNvPr>
        <xdr:cNvSpPr txBox="1"/>
      </xdr:nvSpPr>
      <xdr:spPr>
        <a:xfrm>
          <a:off x="8343900" y="1993900"/>
          <a:ext cx="198120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Profit</a:t>
          </a:r>
          <a:r>
            <a:rPr lang="en-GB" sz="1100" baseline="0"/>
            <a:t> and SGA % are calculated for NLMK in the same way as described for Terniuim.</a:t>
          </a:r>
        </a:p>
        <a:p>
          <a:endParaRPr lang="en-GB" sz="1100" baseline="0"/>
        </a:p>
        <a:p>
          <a:r>
            <a:rPr lang="en-GB" sz="1100" baseline="0"/>
            <a:t>SGA % = (M7+M8)/M20</a:t>
          </a:r>
        </a:p>
        <a:p>
          <a:r>
            <a:rPr lang="en-GB" sz="1100" baseline="0"/>
            <a:t>Profit % = M12/M20</a:t>
          </a:r>
          <a:endParaRPr lang="en-GB" sz="1100"/>
        </a:p>
      </xdr:txBody>
    </xdr:sp>
    <xdr:clientData/>
  </xdr:twoCellAnchor>
  <xdr:twoCellAnchor>
    <xdr:from>
      <xdr:col>0</xdr:col>
      <xdr:colOff>635000</xdr:colOff>
      <xdr:row>42</xdr:row>
      <xdr:rowOff>177800</xdr:rowOff>
    </xdr:from>
    <xdr:to>
      <xdr:col>2</xdr:col>
      <xdr:colOff>152400</xdr:colOff>
      <xdr:row>53</xdr:row>
      <xdr:rowOff>139700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97DD1D2-E61C-8D4E-B000-6F44D3A55E79}"/>
            </a:ext>
          </a:extLst>
        </xdr:cNvPr>
        <xdr:cNvSpPr txBox="1"/>
      </xdr:nvSpPr>
      <xdr:spPr>
        <a:xfrm>
          <a:off x="635000" y="8890000"/>
          <a:ext cx="2552700" cy="2197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Ternium</a:t>
          </a:r>
          <a:r>
            <a:rPr lang="en-GB" sz="1100" baseline="0"/>
            <a:t> provides a detailed breakdown of the cost of sales.</a:t>
          </a:r>
        </a:p>
        <a:p>
          <a:endParaRPr lang="en-GB" sz="1100" baseline="0"/>
        </a:p>
        <a:p>
          <a:r>
            <a:rPr lang="en-GB" sz="1100" baseline="0"/>
            <a:t>This can be used to calculate a Mexican % of cost of sales for manufacturing overheads.  The highlighted costs are the direct costs.  Everthing else is taken as manufacturing overhead (9.59%).</a:t>
          </a:r>
        </a:p>
        <a:p>
          <a:endParaRPr lang="en-GB" sz="1100" baseline="0"/>
        </a:p>
        <a:p>
          <a:r>
            <a:rPr lang="en-GB" sz="1100" baseline="0"/>
            <a:t>The percentages accounted for by 'other direct costs' and depreciation are also taken from this breakdown.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2514600</xdr:colOff>
      <xdr:row>33</xdr:row>
      <xdr:rowOff>139700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54D767B-6BA3-4342-9167-6A163CBC0589}"/>
            </a:ext>
          </a:extLst>
        </xdr:cNvPr>
        <xdr:cNvSpPr txBox="1"/>
      </xdr:nvSpPr>
      <xdr:spPr>
        <a:xfrm>
          <a:off x="10858500" y="5422900"/>
          <a:ext cx="2514600" cy="156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There is no equivalent</a:t>
          </a:r>
          <a:r>
            <a:rPr lang="en-GB" sz="1100" baseline="0"/>
            <a:t> breadown of the cost of sales for NLMK.</a:t>
          </a:r>
        </a:p>
        <a:p>
          <a:endParaRPr lang="en-GB" sz="1100" baseline="0"/>
        </a:p>
        <a:p>
          <a:r>
            <a:rPr lang="en-GB" sz="1100"/>
            <a:t>In the absence</a:t>
          </a:r>
          <a:r>
            <a:rPr lang="en-GB" sz="1100" baseline="0"/>
            <a:t> of better information the % for manufacturing overheads, other direct costs and depreciation are used in the Russian constrcuted normal value calculations.</a:t>
          </a:r>
          <a:endParaRPr lang="en-GB" sz="1100"/>
        </a:p>
      </xdr:txBody>
    </xdr:sp>
    <xdr:clientData/>
  </xdr:twoCellAnchor>
  <xdr:twoCellAnchor>
    <xdr:from>
      <xdr:col>2</xdr:col>
      <xdr:colOff>203200</xdr:colOff>
      <xdr:row>9</xdr:row>
      <xdr:rowOff>25400</xdr:rowOff>
    </xdr:from>
    <xdr:to>
      <xdr:col>4</xdr:col>
      <xdr:colOff>139700</xdr:colOff>
      <xdr:row>15</xdr:row>
      <xdr:rowOff>177800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315656-D013-4E1D-8EB8-215CCAB41B63}"/>
            </a:ext>
          </a:extLst>
        </xdr:cNvPr>
        <xdr:cNvSpPr txBox="1"/>
      </xdr:nvSpPr>
      <xdr:spPr>
        <a:xfrm>
          <a:off x="3228975" y="1828800"/>
          <a:ext cx="197167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</a:t>
          </a:r>
          <a:r>
            <a:rPr lang="en-GB" sz="1100" baseline="0"/>
            <a:t> financial data from Ternium gives percentage rates of profit to use in the Mexico constructed normal values</a:t>
          </a:r>
        </a:p>
        <a:p>
          <a:endParaRPr lang="en-GB" sz="1100" baseline="0"/>
        </a:p>
        <a:p>
          <a:r>
            <a:rPr lang="en-GB" sz="1100" baseline="0"/>
            <a:t>Profit = B13/B21</a:t>
          </a:r>
        </a:p>
        <a:p>
          <a:r>
            <a:rPr lang="en-GB" sz="1100" baseline="0"/>
            <a:t>SGA = B11/B21</a:t>
          </a:r>
          <a:endParaRPr lang="en-GB" sz="1100"/>
        </a:p>
      </xdr:txBody>
    </xdr:sp>
    <xdr:clientData/>
  </xdr:twoCellAnchor>
  <xdr:twoCellAnchor>
    <xdr:from>
      <xdr:col>2</xdr:col>
      <xdr:colOff>190500</xdr:colOff>
      <xdr:row>16</xdr:row>
      <xdr:rowOff>190500</xdr:rowOff>
    </xdr:from>
    <xdr:to>
      <xdr:col>4</xdr:col>
      <xdr:colOff>190500</xdr:colOff>
      <xdr:row>21</xdr:row>
      <xdr:rowOff>101600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A863FD-B632-4157-AE2E-DB49928735BD}"/>
            </a:ext>
          </a:extLst>
        </xdr:cNvPr>
        <xdr:cNvSpPr txBox="1"/>
      </xdr:nvSpPr>
      <xdr:spPr>
        <a:xfrm>
          <a:off x="3219450" y="3390900"/>
          <a:ext cx="202882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calculates total costs based</a:t>
          </a:r>
          <a:r>
            <a:rPr lang="en-GB" sz="1100" baseline="0"/>
            <a:t> on the table above.  Cell B21 provides the denominator to calculate Profit/SGA percentage of costs</a:t>
          </a:r>
          <a:endParaRPr lang="en-GB" sz="1100"/>
        </a:p>
      </xdr:txBody>
    </xdr:sp>
    <xdr:clientData/>
  </xdr:twoCellAnchor>
  <xdr:twoCellAnchor>
    <xdr:from>
      <xdr:col>7</xdr:col>
      <xdr:colOff>787400</xdr:colOff>
      <xdr:row>9</xdr:row>
      <xdr:rowOff>139700</xdr:rowOff>
    </xdr:from>
    <xdr:to>
      <xdr:col>10</xdr:col>
      <xdr:colOff>292100</xdr:colOff>
      <xdr:row>15</xdr:row>
      <xdr:rowOff>139700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0F0A966-1DD4-4D64-8396-086AD8BB0C22}"/>
            </a:ext>
          </a:extLst>
        </xdr:cNvPr>
        <xdr:cNvSpPr txBox="1"/>
      </xdr:nvSpPr>
      <xdr:spPr>
        <a:xfrm>
          <a:off x="8277225" y="1943100"/>
          <a:ext cx="1933575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Profit</a:t>
          </a:r>
          <a:r>
            <a:rPr lang="en-GB" sz="1100" baseline="0"/>
            <a:t> and SGA % are calculated for NLMK in the same way as described for Terniuim.</a:t>
          </a:r>
        </a:p>
        <a:p>
          <a:endParaRPr lang="en-GB" sz="1100" baseline="0"/>
        </a:p>
        <a:p>
          <a:r>
            <a:rPr lang="en-GB" sz="1100" baseline="0"/>
            <a:t>SGA % = (M7+M8)/M20</a:t>
          </a:r>
        </a:p>
        <a:p>
          <a:r>
            <a:rPr lang="en-GB" sz="1100" baseline="0"/>
            <a:t>Profit % = M12/M20</a:t>
          </a:r>
          <a:endParaRPr lang="en-GB" sz="1100"/>
        </a:p>
      </xdr:txBody>
    </xdr:sp>
    <xdr:clientData/>
  </xdr:twoCellAnchor>
  <xdr:twoCellAnchor>
    <xdr:from>
      <xdr:col>0</xdr:col>
      <xdr:colOff>635000</xdr:colOff>
      <xdr:row>42</xdr:row>
      <xdr:rowOff>177800</xdr:rowOff>
    </xdr:from>
    <xdr:to>
      <xdr:col>2</xdr:col>
      <xdr:colOff>152400</xdr:colOff>
      <xdr:row>53</xdr:row>
      <xdr:rowOff>139700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9DE83DA-87FF-4623-8A2D-43B5BE02561A}"/>
            </a:ext>
          </a:extLst>
        </xdr:cNvPr>
        <xdr:cNvSpPr txBox="1"/>
      </xdr:nvSpPr>
      <xdr:spPr>
        <a:xfrm>
          <a:off x="638175" y="8582025"/>
          <a:ext cx="2543175" cy="2162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Ternium</a:t>
          </a:r>
          <a:r>
            <a:rPr lang="en-GB" sz="1100" baseline="0"/>
            <a:t> provides a detailed breakdown of the cost of sales.</a:t>
          </a:r>
        </a:p>
        <a:p>
          <a:endParaRPr lang="en-GB" sz="1100" baseline="0"/>
        </a:p>
        <a:p>
          <a:r>
            <a:rPr lang="en-GB" sz="1100" baseline="0"/>
            <a:t>This can be used to calculate a Mexican % of cost of sales for manufacturing overheads.  The highlighted costs are the direct costs.  Everthing else is taken as manufacturing overhead (9.59%).</a:t>
          </a:r>
        </a:p>
        <a:p>
          <a:endParaRPr lang="en-GB" sz="1100" baseline="0"/>
        </a:p>
        <a:p>
          <a:r>
            <a:rPr lang="en-GB" sz="1100" baseline="0"/>
            <a:t>The percentages accounted for by 'other direct costs' and depreciation are also taken from this breakdown.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2514600</xdr:colOff>
      <xdr:row>33</xdr:row>
      <xdr:rowOff>139700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F402A62-CBF7-49BF-B5D4-D96C3706EBB2}"/>
            </a:ext>
          </a:extLst>
        </xdr:cNvPr>
        <xdr:cNvSpPr txBox="1"/>
      </xdr:nvSpPr>
      <xdr:spPr>
        <a:xfrm>
          <a:off x="10725150" y="5200650"/>
          <a:ext cx="251460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There is no equivalent</a:t>
          </a:r>
          <a:r>
            <a:rPr lang="en-GB" sz="1100" baseline="0"/>
            <a:t> breakdown of the cost of sales for NLMK.</a:t>
          </a:r>
        </a:p>
        <a:p>
          <a:endParaRPr lang="en-GB" sz="1100" baseline="0"/>
        </a:p>
        <a:p>
          <a:r>
            <a:rPr lang="en-GB" sz="1100"/>
            <a:t>In the absence</a:t>
          </a:r>
          <a:r>
            <a:rPr lang="en-GB" sz="1100" baseline="0"/>
            <a:t> of better information the % for manufacturing overheads, other direct costs and depreciation are used in the Russian constrcuted normal value calculations.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8C9E-C04B-F44C-8411-467C9E38591C}">
  <dimension ref="A1:J70"/>
  <sheetViews>
    <sheetView tabSelected="1" workbookViewId="0">
      <selection activeCell="B11" sqref="B11"/>
    </sheetView>
  </sheetViews>
  <sheetFormatPr defaultColWidth="10.625" defaultRowHeight="15.75"/>
  <cols>
    <col min="1" max="1" width="41.5" customWidth="1"/>
    <col min="2" max="2" width="21" customWidth="1"/>
    <col min="4" max="4" width="16" bestFit="1" customWidth="1"/>
    <col min="7" max="7" width="20.125" customWidth="1"/>
  </cols>
  <sheetData>
    <row r="1" spans="1:10" ht="18.75">
      <c r="A1" s="98" t="s">
        <v>124</v>
      </c>
      <c r="B1" s="99"/>
      <c r="C1" s="242" t="s">
        <v>167</v>
      </c>
      <c r="D1" s="100"/>
      <c r="E1" s="88"/>
      <c r="F1" s="88"/>
      <c r="G1" s="88"/>
      <c r="H1" s="88"/>
      <c r="I1" s="88"/>
      <c r="J1" s="88"/>
    </row>
    <row r="2" spans="1:10" ht="16.5" thickBot="1">
      <c r="A2" s="101" t="s">
        <v>77</v>
      </c>
      <c r="B2" s="88"/>
      <c r="C2" s="88"/>
      <c r="D2" s="102"/>
      <c r="E2" s="88"/>
      <c r="F2" s="88"/>
      <c r="G2" s="88"/>
      <c r="H2" s="88"/>
      <c r="I2" s="88"/>
      <c r="J2" s="88"/>
    </row>
    <row r="3" spans="1:10">
      <c r="A3" s="103"/>
      <c r="B3" s="104" t="s">
        <v>78</v>
      </c>
      <c r="C3" s="104"/>
      <c r="D3" s="102"/>
      <c r="E3" s="88"/>
      <c r="F3" s="105"/>
      <c r="G3" s="99"/>
      <c r="H3" s="99"/>
      <c r="I3" s="99"/>
      <c r="J3" s="106"/>
    </row>
    <row r="4" spans="1:10">
      <c r="A4" s="103"/>
      <c r="B4" s="104" t="s">
        <v>79</v>
      </c>
      <c r="C4" s="88"/>
      <c r="D4" s="102"/>
      <c r="E4" s="88"/>
      <c r="F4" s="107" t="s">
        <v>80</v>
      </c>
      <c r="G4" s="108"/>
      <c r="H4" s="108"/>
      <c r="I4" s="88"/>
      <c r="J4" s="102"/>
    </row>
    <row r="5" spans="1:10">
      <c r="A5" s="101" t="s">
        <v>81</v>
      </c>
      <c r="B5" s="88"/>
      <c r="C5" s="88"/>
      <c r="D5" s="102"/>
      <c r="E5" s="88"/>
      <c r="F5" s="101" t="s">
        <v>82</v>
      </c>
      <c r="G5" s="88"/>
      <c r="H5" s="88"/>
      <c r="I5" s="88"/>
      <c r="J5" s="102"/>
    </row>
    <row r="6" spans="1:10">
      <c r="A6" s="109" t="s">
        <v>14</v>
      </c>
      <c r="B6" s="110"/>
      <c r="C6" s="212"/>
      <c r="D6" s="102"/>
      <c r="E6" s="88"/>
      <c r="F6" s="103"/>
      <c r="G6" s="88"/>
      <c r="H6" s="134" t="s">
        <v>125</v>
      </c>
      <c r="I6" s="88"/>
      <c r="J6" s="102"/>
    </row>
    <row r="7" spans="1:10">
      <c r="A7" s="109" t="s">
        <v>83</v>
      </c>
      <c r="B7" s="110"/>
      <c r="C7" s="88"/>
      <c r="D7" s="102"/>
      <c r="E7" s="88"/>
      <c r="F7" s="103" t="s">
        <v>14</v>
      </c>
      <c r="G7" s="83"/>
      <c r="H7" s="240"/>
      <c r="I7" s="111"/>
      <c r="J7" s="102"/>
    </row>
    <row r="8" spans="1:10">
      <c r="A8" s="103" t="s">
        <v>84</v>
      </c>
      <c r="B8" s="83"/>
      <c r="C8" s="88"/>
      <c r="D8" s="102"/>
      <c r="E8" s="88"/>
      <c r="F8" s="103" t="s">
        <v>85</v>
      </c>
      <c r="G8" s="83"/>
      <c r="H8" s="240"/>
      <c r="I8" s="111"/>
      <c r="J8" s="102"/>
    </row>
    <row r="9" spans="1:10">
      <c r="A9" s="103" t="s">
        <v>86</v>
      </c>
      <c r="B9" s="110"/>
      <c r="C9" s="88"/>
      <c r="D9" s="102"/>
      <c r="E9" s="88"/>
      <c r="F9" s="103" t="s">
        <v>87</v>
      </c>
      <c r="G9" s="83"/>
      <c r="H9" s="240"/>
      <c r="I9" s="111"/>
      <c r="J9" s="102"/>
    </row>
    <row r="10" spans="1:10">
      <c r="A10" s="103" t="s">
        <v>88</v>
      </c>
      <c r="B10" s="83"/>
      <c r="C10" s="88"/>
      <c r="D10" s="102"/>
      <c r="E10" s="88"/>
      <c r="F10" s="103" t="s">
        <v>89</v>
      </c>
      <c r="G10" s="83"/>
      <c r="H10" s="240"/>
      <c r="I10" s="111"/>
      <c r="J10" s="102"/>
    </row>
    <row r="11" spans="1:10">
      <c r="A11" s="101" t="s">
        <v>90</v>
      </c>
      <c r="B11" s="83"/>
      <c r="C11" s="88"/>
      <c r="D11" s="102"/>
      <c r="E11" s="88"/>
      <c r="F11" s="103" t="s">
        <v>91</v>
      </c>
      <c r="G11" s="83"/>
      <c r="H11" s="240"/>
      <c r="I11" s="111"/>
      <c r="J11" s="102"/>
    </row>
    <row r="12" spans="1:10">
      <c r="A12" s="101" t="s">
        <v>92</v>
      </c>
      <c r="B12" s="83"/>
      <c r="C12" s="88"/>
      <c r="D12" s="102"/>
      <c r="E12" s="88"/>
      <c r="F12" s="103"/>
      <c r="G12" s="112"/>
      <c r="H12" s="112"/>
      <c r="I12" s="113"/>
      <c r="J12" s="102"/>
    </row>
    <row r="13" spans="1:10">
      <c r="A13" s="109" t="s">
        <v>93</v>
      </c>
      <c r="B13" s="114"/>
      <c r="C13" s="88"/>
      <c r="D13" s="102"/>
      <c r="E13" s="88"/>
      <c r="F13" s="103" t="s">
        <v>51</v>
      </c>
      <c r="G13" s="83"/>
      <c r="H13" s="83"/>
      <c r="I13" s="111"/>
      <c r="J13" s="102"/>
    </row>
    <row r="14" spans="1:10">
      <c r="A14" s="103" t="s">
        <v>94</v>
      </c>
      <c r="B14" s="83"/>
      <c r="C14" s="88"/>
      <c r="D14" s="102"/>
      <c r="E14" s="88"/>
      <c r="F14" s="103"/>
      <c r="G14" s="112"/>
      <c r="H14" s="112"/>
      <c r="I14" s="88"/>
      <c r="J14" s="102"/>
    </row>
    <row r="15" spans="1:10" ht="16.5" thickBot="1">
      <c r="A15" s="103" t="s">
        <v>95</v>
      </c>
      <c r="B15" s="114"/>
      <c r="C15" s="88"/>
      <c r="D15" s="102"/>
      <c r="E15" s="88"/>
      <c r="F15" s="115"/>
      <c r="G15" s="96"/>
      <c r="H15" s="96"/>
      <c r="I15" s="96"/>
      <c r="J15" s="116"/>
    </row>
    <row r="16" spans="1:10">
      <c r="A16" s="109" t="s">
        <v>96</v>
      </c>
      <c r="B16" s="114"/>
      <c r="C16" s="88"/>
      <c r="D16" s="102"/>
      <c r="E16" s="88"/>
      <c r="F16" s="88"/>
      <c r="G16" s="88"/>
      <c r="H16" s="88"/>
      <c r="I16" s="88"/>
      <c r="J16" s="88"/>
    </row>
    <row r="17" spans="1:10">
      <c r="A17" s="103" t="s">
        <v>97</v>
      </c>
      <c r="B17" s="114"/>
      <c r="C17" s="88"/>
      <c r="D17" s="102"/>
      <c r="E17" s="88"/>
      <c r="F17" s="88" t="s">
        <v>163</v>
      </c>
      <c r="G17" s="88"/>
      <c r="H17" s="88"/>
      <c r="I17" s="88"/>
      <c r="J17" s="88"/>
    </row>
    <row r="18" spans="1:10">
      <c r="A18" s="103" t="s">
        <v>84</v>
      </c>
      <c r="B18" s="83"/>
      <c r="C18" s="88"/>
      <c r="D18" s="102"/>
      <c r="E18" s="88"/>
      <c r="F18" s="88"/>
      <c r="G18" s="88"/>
      <c r="H18" s="88"/>
      <c r="I18" s="88"/>
      <c r="J18" s="88"/>
    </row>
    <row r="19" spans="1:10">
      <c r="A19" s="103" t="s">
        <v>98</v>
      </c>
      <c r="B19" s="83"/>
      <c r="C19" s="88"/>
      <c r="D19" s="102"/>
      <c r="E19" s="88"/>
      <c r="F19" s="83"/>
      <c r="G19" s="88"/>
      <c r="H19" s="88"/>
      <c r="I19" s="88"/>
      <c r="J19" s="88"/>
    </row>
    <row r="20" spans="1:10">
      <c r="A20" s="103" t="s">
        <v>88</v>
      </c>
      <c r="B20" s="83"/>
      <c r="C20" s="88"/>
      <c r="D20" s="102"/>
      <c r="E20" s="88"/>
      <c r="F20" s="118"/>
      <c r="G20" s="119"/>
      <c r="H20" s="119"/>
      <c r="I20" s="119"/>
      <c r="J20" s="88"/>
    </row>
    <row r="21" spans="1:10">
      <c r="A21" s="101" t="s">
        <v>99</v>
      </c>
      <c r="B21" s="83"/>
      <c r="C21" s="88"/>
      <c r="D21" s="102"/>
      <c r="E21" s="88"/>
      <c r="F21" s="83"/>
      <c r="G21" s="83"/>
      <c r="H21" s="83"/>
      <c r="I21" s="83"/>
      <c r="J21" s="88"/>
    </row>
    <row r="22" spans="1:10">
      <c r="A22" s="101" t="s">
        <v>100</v>
      </c>
      <c r="B22" s="83"/>
      <c r="C22" s="88"/>
      <c r="D22" s="102"/>
      <c r="E22" s="88"/>
      <c r="F22" s="88"/>
      <c r="G22" s="88"/>
      <c r="H22" s="88"/>
      <c r="I22" s="88"/>
      <c r="J22" s="88"/>
    </row>
    <row r="23" spans="1:10">
      <c r="A23" s="103" t="s">
        <v>101</v>
      </c>
      <c r="B23" s="117"/>
      <c r="C23" s="88"/>
      <c r="D23" s="102"/>
      <c r="E23" s="88"/>
      <c r="F23" s="88"/>
      <c r="G23" s="88"/>
      <c r="H23" s="88"/>
      <c r="I23" s="88"/>
      <c r="J23" s="88"/>
    </row>
    <row r="24" spans="1:10">
      <c r="A24" s="103" t="s">
        <v>102</v>
      </c>
      <c r="B24" s="117"/>
      <c r="C24" s="88"/>
      <c r="D24" s="102"/>
      <c r="E24" s="88"/>
      <c r="F24" s="88"/>
      <c r="G24" s="88"/>
      <c r="H24" s="88"/>
      <c r="I24" s="88"/>
      <c r="J24" s="88"/>
    </row>
    <row r="25" spans="1:10">
      <c r="A25" s="101" t="s">
        <v>103</v>
      </c>
      <c r="B25" s="83"/>
      <c r="C25" s="88"/>
      <c r="D25" s="102"/>
      <c r="E25" s="88"/>
      <c r="F25" s="88"/>
      <c r="G25" s="88"/>
      <c r="H25" s="88"/>
      <c r="I25" s="88"/>
      <c r="J25" s="88"/>
    </row>
    <row r="26" spans="1:10">
      <c r="A26" s="103"/>
      <c r="B26" s="88"/>
      <c r="C26" s="88"/>
      <c r="D26" s="102"/>
      <c r="E26" s="88"/>
      <c r="F26" s="88"/>
      <c r="G26" s="88"/>
      <c r="H26" s="88"/>
      <c r="I26" s="88"/>
      <c r="J26" s="88"/>
    </row>
    <row r="27" spans="1:10">
      <c r="A27" s="103"/>
      <c r="B27" s="104"/>
      <c r="C27" s="104"/>
      <c r="D27" s="120"/>
      <c r="E27" s="88"/>
      <c r="F27" s="88"/>
      <c r="G27" s="88"/>
      <c r="H27" s="88"/>
      <c r="I27" s="88"/>
      <c r="J27" s="88"/>
    </row>
    <row r="28" spans="1:10">
      <c r="A28" s="101"/>
      <c r="B28" s="104"/>
      <c r="C28" s="104"/>
      <c r="D28" s="121"/>
      <c r="E28" s="88"/>
      <c r="F28" s="88"/>
      <c r="G28" s="88"/>
      <c r="H28" s="88"/>
      <c r="I28" s="88"/>
      <c r="J28" s="88"/>
    </row>
    <row r="29" spans="1:10">
      <c r="A29" s="101" t="s">
        <v>104</v>
      </c>
      <c r="B29" s="104"/>
      <c r="C29" s="104"/>
      <c r="D29" s="121"/>
      <c r="E29" s="88"/>
      <c r="F29" s="88"/>
      <c r="G29" s="88"/>
      <c r="H29" s="88"/>
      <c r="I29" s="88"/>
      <c r="J29" s="88"/>
    </row>
    <row r="30" spans="1:10">
      <c r="A30" s="103" t="s">
        <v>105</v>
      </c>
      <c r="B30" s="83"/>
      <c r="C30" s="88"/>
      <c r="D30" s="102"/>
      <c r="E30" s="88"/>
      <c r="F30" s="88"/>
      <c r="G30" s="88"/>
      <c r="H30" s="88"/>
      <c r="I30" s="88"/>
      <c r="J30" s="88"/>
    </row>
    <row r="31" spans="1:10">
      <c r="A31" s="103" t="s">
        <v>106</v>
      </c>
      <c r="B31" s="83"/>
      <c r="C31" s="88"/>
      <c r="D31" s="102"/>
      <c r="E31" s="88"/>
      <c r="F31" s="88"/>
      <c r="G31" s="88"/>
      <c r="H31" s="88"/>
      <c r="I31" s="88"/>
      <c r="J31" s="88"/>
    </row>
    <row r="32" spans="1:10">
      <c r="A32" s="103" t="s">
        <v>84</v>
      </c>
      <c r="B32" s="83"/>
      <c r="C32" s="88"/>
      <c r="D32" s="102"/>
      <c r="E32" s="88"/>
      <c r="F32" s="88"/>
      <c r="G32" s="88"/>
      <c r="H32" s="88"/>
      <c r="I32" s="88"/>
      <c r="J32" s="88"/>
    </row>
    <row r="33" spans="1:10">
      <c r="A33" s="103" t="s">
        <v>88</v>
      </c>
      <c r="B33" s="83"/>
      <c r="C33" s="88"/>
      <c r="D33" s="102"/>
      <c r="E33" s="88"/>
      <c r="F33" s="88"/>
      <c r="G33" s="88"/>
      <c r="H33" s="88"/>
      <c r="I33" s="88"/>
      <c r="J33" s="88"/>
    </row>
    <row r="34" spans="1:10">
      <c r="A34" s="101" t="s">
        <v>90</v>
      </c>
      <c r="B34" s="83"/>
      <c r="C34" s="88"/>
      <c r="D34" s="102"/>
      <c r="E34" s="88"/>
      <c r="F34" s="88"/>
      <c r="G34" s="88"/>
      <c r="H34" s="88"/>
      <c r="I34" s="88"/>
      <c r="J34" s="88"/>
    </row>
    <row r="35" spans="1:10">
      <c r="A35" s="101" t="s">
        <v>107</v>
      </c>
      <c r="B35" s="83"/>
      <c r="C35" s="88"/>
      <c r="D35" s="102"/>
      <c r="E35" s="88"/>
      <c r="F35" s="88"/>
    </row>
    <row r="36" spans="1:10">
      <c r="A36" s="103" t="s">
        <v>108</v>
      </c>
      <c r="B36" s="83"/>
      <c r="C36" s="88"/>
      <c r="D36" s="102"/>
      <c r="E36" s="88"/>
      <c r="F36" s="88"/>
    </row>
    <row r="37" spans="1:10">
      <c r="A37" s="103" t="s">
        <v>109</v>
      </c>
      <c r="B37" s="83"/>
      <c r="C37" s="88"/>
      <c r="D37" s="102"/>
      <c r="E37" s="88"/>
      <c r="F37" s="88"/>
    </row>
    <row r="38" spans="1:10">
      <c r="A38" s="103" t="s">
        <v>84</v>
      </c>
      <c r="B38" s="83"/>
      <c r="C38" s="88"/>
      <c r="D38" s="102"/>
      <c r="E38" s="88"/>
      <c r="F38" s="88"/>
      <c r="G38" s="88"/>
      <c r="H38" s="88"/>
      <c r="I38" s="88"/>
      <c r="J38" s="88"/>
    </row>
    <row r="39" spans="1:10">
      <c r="A39" s="103" t="s">
        <v>88</v>
      </c>
      <c r="B39" s="83"/>
      <c r="C39" s="88"/>
      <c r="D39" s="102"/>
      <c r="E39" s="88"/>
      <c r="F39" s="88"/>
      <c r="G39" s="88"/>
      <c r="H39" s="88"/>
      <c r="I39" s="88"/>
      <c r="J39" s="88"/>
    </row>
    <row r="40" spans="1:10">
      <c r="A40" s="101" t="s">
        <v>99</v>
      </c>
      <c r="B40" s="83"/>
      <c r="C40" s="88"/>
      <c r="D40" s="102"/>
      <c r="E40" s="88"/>
      <c r="F40" s="88"/>
      <c r="G40" s="88"/>
      <c r="H40" s="88"/>
      <c r="I40" s="88"/>
      <c r="J40" s="88"/>
    </row>
    <row r="41" spans="1:10">
      <c r="A41" s="103" t="s">
        <v>110</v>
      </c>
      <c r="B41" s="83"/>
      <c r="C41" s="88"/>
      <c r="D41" s="102"/>
      <c r="E41" s="88"/>
      <c r="F41" s="88"/>
      <c r="G41" s="88"/>
      <c r="H41" s="88"/>
      <c r="I41" s="88"/>
      <c r="J41" s="88"/>
    </row>
    <row r="42" spans="1:10">
      <c r="A42" s="109" t="s">
        <v>111</v>
      </c>
      <c r="B42" s="83"/>
      <c r="C42" s="88"/>
      <c r="D42" s="102"/>
      <c r="E42" s="88"/>
      <c r="F42" s="88"/>
      <c r="G42" s="88"/>
      <c r="H42" s="88"/>
      <c r="I42" s="88"/>
      <c r="J42" s="88"/>
    </row>
    <row r="43" spans="1:10">
      <c r="A43" s="103" t="s">
        <v>112</v>
      </c>
      <c r="B43" s="83"/>
      <c r="C43" s="88"/>
      <c r="D43" s="102"/>
      <c r="E43" s="88"/>
      <c r="F43" s="88"/>
      <c r="G43" s="88"/>
      <c r="H43" s="88"/>
      <c r="I43" s="88"/>
      <c r="J43" s="88"/>
    </row>
    <row r="44" spans="1:10">
      <c r="A44" s="103" t="s">
        <v>84</v>
      </c>
      <c r="B44" s="83"/>
      <c r="C44" s="88"/>
      <c r="D44" s="102"/>
      <c r="E44" s="88"/>
      <c r="F44" s="88"/>
      <c r="G44" s="88"/>
      <c r="H44" s="88"/>
      <c r="I44" s="88"/>
      <c r="J44" s="88"/>
    </row>
    <row r="45" spans="1:10">
      <c r="A45" s="103" t="s">
        <v>88</v>
      </c>
      <c r="B45" s="83"/>
      <c r="C45" s="88"/>
      <c r="D45" s="102"/>
      <c r="E45" s="88"/>
      <c r="F45" s="88"/>
      <c r="G45" s="88"/>
      <c r="H45" s="88"/>
      <c r="I45" s="88"/>
      <c r="J45" s="88"/>
    </row>
    <row r="46" spans="1:10">
      <c r="A46" s="103" t="s">
        <v>88</v>
      </c>
      <c r="B46" s="83"/>
      <c r="C46" s="88"/>
      <c r="D46" s="102"/>
      <c r="E46" s="88"/>
      <c r="F46" s="88"/>
      <c r="G46" s="88"/>
      <c r="H46" s="88"/>
      <c r="I46" s="88"/>
      <c r="J46" s="88"/>
    </row>
    <row r="47" spans="1:10">
      <c r="A47" s="101" t="s">
        <v>113</v>
      </c>
      <c r="B47" s="83"/>
      <c r="C47" s="88"/>
      <c r="D47" s="102"/>
      <c r="E47" s="88"/>
      <c r="F47" s="88"/>
      <c r="G47" s="88"/>
      <c r="H47" s="88"/>
      <c r="I47" s="88"/>
      <c r="J47" s="88"/>
    </row>
    <row r="48" spans="1:10">
      <c r="A48" s="101" t="s">
        <v>114</v>
      </c>
      <c r="B48" s="83"/>
      <c r="C48" s="88"/>
      <c r="D48" s="102"/>
      <c r="E48" s="88"/>
      <c r="F48" s="88"/>
      <c r="G48" s="88"/>
      <c r="H48" s="88"/>
      <c r="I48" s="88"/>
      <c r="J48" s="88"/>
    </row>
    <row r="49" spans="1:10">
      <c r="A49" s="103" t="s">
        <v>102</v>
      </c>
      <c r="B49" s="122"/>
      <c r="C49" s="88"/>
      <c r="D49" s="102"/>
      <c r="E49" s="88"/>
      <c r="F49" s="88"/>
      <c r="G49" s="88"/>
      <c r="H49" s="88"/>
      <c r="I49" s="88"/>
      <c r="J49" s="88"/>
    </row>
    <row r="50" spans="1:10">
      <c r="A50" s="101" t="s">
        <v>115</v>
      </c>
      <c r="B50" s="83"/>
      <c r="C50" s="88"/>
      <c r="D50" s="102"/>
      <c r="E50" s="88"/>
      <c r="F50" s="88"/>
      <c r="G50" s="88"/>
      <c r="H50" s="88"/>
      <c r="I50" s="88"/>
      <c r="J50" s="88"/>
    </row>
    <row r="51" spans="1:10">
      <c r="A51" s="103"/>
      <c r="B51" s="83"/>
      <c r="C51" s="88"/>
      <c r="D51" s="102"/>
      <c r="E51" s="88"/>
      <c r="F51" s="88"/>
      <c r="G51" s="88"/>
      <c r="H51" s="88"/>
      <c r="I51" s="88"/>
      <c r="J51" s="88"/>
    </row>
    <row r="52" spans="1:10">
      <c r="A52" s="103"/>
      <c r="B52" s="83"/>
      <c r="C52" s="88"/>
      <c r="D52" s="102"/>
      <c r="E52" s="88"/>
      <c r="F52" s="88"/>
      <c r="G52" s="88"/>
      <c r="H52" s="88"/>
      <c r="I52" s="88"/>
      <c r="J52" s="88"/>
    </row>
    <row r="53" spans="1:10">
      <c r="A53" s="103" t="s">
        <v>116</v>
      </c>
      <c r="B53" s="83"/>
      <c r="C53" s="212"/>
      <c r="D53" s="204"/>
      <c r="E53" s="88"/>
      <c r="F53" s="88"/>
      <c r="G53" s="88"/>
      <c r="H53" s="88"/>
      <c r="I53" s="88"/>
      <c r="J53" s="88"/>
    </row>
    <row r="54" spans="1:10">
      <c r="A54" s="103" t="s">
        <v>117</v>
      </c>
      <c r="B54" s="83"/>
      <c r="C54" s="88"/>
      <c r="D54" s="102"/>
      <c r="E54" s="88"/>
      <c r="F54" s="88"/>
      <c r="G54" s="88"/>
      <c r="H54" s="88"/>
      <c r="I54" s="88"/>
      <c r="J54" s="88"/>
    </row>
    <row r="55" spans="1:10" ht="16.5" thickBot="1">
      <c r="A55" s="115"/>
      <c r="B55" s="96"/>
      <c r="C55" s="96"/>
      <c r="D55" s="116"/>
      <c r="E55" s="88"/>
      <c r="F55" s="88"/>
      <c r="G55" s="88"/>
      <c r="H55" s="88"/>
      <c r="I55" s="88"/>
      <c r="J55" s="88"/>
    </row>
    <row r="56" spans="1:10">
      <c r="A56" s="88"/>
      <c r="B56" s="88"/>
      <c r="C56" s="88"/>
      <c r="D56" s="88"/>
      <c r="E56" s="88"/>
      <c r="I56" s="88"/>
      <c r="J56" s="88"/>
    </row>
    <row r="57" spans="1:10">
      <c r="A57" s="88"/>
      <c r="B57" s="88"/>
      <c r="C57" s="88"/>
      <c r="D57" s="88"/>
      <c r="E57" s="88"/>
      <c r="I57" s="88"/>
      <c r="J57" s="88"/>
    </row>
    <row r="58" spans="1:10" ht="16.5" thickBot="1">
      <c r="A58" s="88"/>
      <c r="B58" s="88"/>
      <c r="C58" s="88"/>
      <c r="D58" s="88"/>
      <c r="E58" s="88"/>
      <c r="I58" s="88"/>
      <c r="J58" s="88"/>
    </row>
    <row r="59" spans="1:10">
      <c r="A59" s="88"/>
      <c r="B59" s="123" t="s">
        <v>118</v>
      </c>
      <c r="C59" s="124"/>
      <c r="D59" s="99"/>
      <c r="E59" s="99"/>
      <c r="F59" s="99"/>
      <c r="G59" s="99"/>
      <c r="H59" s="106"/>
      <c r="I59" s="88"/>
      <c r="J59" s="88"/>
    </row>
    <row r="60" spans="1:10">
      <c r="A60" s="88"/>
      <c r="B60" s="103"/>
      <c r="C60" s="88"/>
      <c r="D60" s="88"/>
      <c r="E60" s="88"/>
      <c r="F60" s="88"/>
      <c r="G60" s="88"/>
      <c r="H60" s="102"/>
      <c r="I60" s="88"/>
      <c r="J60" s="88"/>
    </row>
    <row r="61" spans="1:10">
      <c r="A61" s="88"/>
      <c r="B61" s="125"/>
      <c r="C61" s="126"/>
      <c r="D61" s="88"/>
      <c r="E61" s="88"/>
      <c r="F61" s="88"/>
      <c r="G61" s="88"/>
      <c r="H61" s="102"/>
      <c r="I61" s="88"/>
      <c r="J61" s="88"/>
    </row>
    <row r="62" spans="1:10">
      <c r="A62" s="88"/>
      <c r="B62" s="125" t="s">
        <v>119</v>
      </c>
      <c r="C62" s="127" t="s">
        <v>120</v>
      </c>
      <c r="D62" s="88"/>
      <c r="E62" s="88"/>
      <c r="F62" s="88"/>
      <c r="G62" s="88"/>
      <c r="H62" s="102"/>
      <c r="I62" s="88"/>
      <c r="J62" s="88"/>
    </row>
    <row r="63" spans="1:10">
      <c r="A63" s="88"/>
      <c r="B63" s="128"/>
      <c r="C63" s="129"/>
      <c r="D63" s="88" t="s">
        <v>121</v>
      </c>
      <c r="E63" s="88"/>
      <c r="F63" s="88"/>
      <c r="G63" s="88"/>
      <c r="H63" s="102"/>
    </row>
    <row r="64" spans="1:10">
      <c r="A64" s="88"/>
      <c r="B64" s="130"/>
      <c r="C64" s="131"/>
      <c r="D64" s="88" t="s">
        <v>122</v>
      </c>
      <c r="E64" s="88"/>
      <c r="F64" s="88"/>
      <c r="G64" s="88"/>
      <c r="H64" s="102"/>
    </row>
    <row r="65" spans="1:8">
      <c r="A65" s="88"/>
      <c r="B65" s="132"/>
      <c r="C65" s="126"/>
      <c r="D65" s="88"/>
      <c r="E65" s="88"/>
      <c r="F65" s="88"/>
      <c r="G65" s="88"/>
      <c r="H65" s="102"/>
    </row>
    <row r="66" spans="1:8">
      <c r="A66" s="88"/>
      <c r="B66" s="125" t="s">
        <v>123</v>
      </c>
      <c r="C66" s="126"/>
      <c r="D66" s="88"/>
      <c r="E66" s="88"/>
      <c r="F66" s="88"/>
      <c r="G66" s="88"/>
      <c r="H66" s="102"/>
    </row>
    <row r="67" spans="1:8">
      <c r="A67" s="88"/>
      <c r="B67" s="133"/>
      <c r="C67" s="126"/>
      <c r="D67" s="88"/>
      <c r="E67" s="88"/>
      <c r="F67" s="88"/>
      <c r="G67" s="88"/>
      <c r="H67" s="102"/>
    </row>
    <row r="68" spans="1:8">
      <c r="A68" s="88"/>
      <c r="B68" s="103"/>
      <c r="C68" s="88"/>
      <c r="D68" s="88"/>
      <c r="E68" s="88"/>
      <c r="F68" s="88"/>
      <c r="G68" s="88"/>
      <c r="H68" s="102"/>
    </row>
    <row r="69" spans="1:8">
      <c r="A69" s="88"/>
      <c r="B69" s="103"/>
      <c r="C69" s="88"/>
      <c r="D69" s="88"/>
      <c r="E69" s="88"/>
      <c r="F69" s="88"/>
      <c r="G69" s="88"/>
      <c r="H69" s="102"/>
    </row>
    <row r="70" spans="1:8" ht="16.5" thickBot="1">
      <c r="A70" s="88"/>
      <c r="B70" s="115"/>
      <c r="C70" s="96"/>
      <c r="D70" s="96"/>
      <c r="E70" s="96"/>
      <c r="F70" s="96"/>
      <c r="G70" s="96"/>
      <c r="H70" s="1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A81CE-DB61-604A-814E-BD1B39B82299}">
  <dimension ref="A1:N62"/>
  <sheetViews>
    <sheetView workbookViewId="0">
      <selection activeCell="G1" sqref="G1"/>
    </sheetView>
  </sheetViews>
  <sheetFormatPr defaultColWidth="10.625" defaultRowHeight="15.75"/>
  <cols>
    <col min="4" max="4" width="17" customWidth="1"/>
    <col min="6" max="6" width="14.625" customWidth="1"/>
    <col min="9" max="9" width="8.5" customWidth="1"/>
    <col min="10" max="10" width="7.5" customWidth="1"/>
    <col min="11" max="11" width="14.375" customWidth="1"/>
    <col min="12" max="12" width="17.5" customWidth="1"/>
    <col min="14" max="14" width="12" customWidth="1"/>
  </cols>
  <sheetData>
    <row r="1" spans="1:14" ht="18.75">
      <c r="A1" s="157" t="s">
        <v>139</v>
      </c>
      <c r="B1" s="158"/>
      <c r="C1" s="158"/>
      <c r="D1" s="158"/>
      <c r="E1" s="158"/>
      <c r="F1" s="35"/>
      <c r="G1" s="242" t="s">
        <v>167</v>
      </c>
      <c r="H1" s="36"/>
    </row>
    <row r="2" spans="1:14">
      <c r="A2" s="37"/>
      <c r="H2" s="38"/>
    </row>
    <row r="3" spans="1:14">
      <c r="A3" s="159"/>
      <c r="B3" s="160"/>
      <c r="C3" s="160"/>
      <c r="D3" s="160"/>
      <c r="E3" s="160"/>
      <c r="F3" s="160"/>
      <c r="G3" s="160"/>
      <c r="H3" s="161"/>
      <c r="I3" s="162"/>
    </row>
    <row r="4" spans="1:14">
      <c r="A4" s="163"/>
      <c r="B4" s="213"/>
      <c r="C4" s="164"/>
      <c r="D4" s="164"/>
      <c r="E4" s="164"/>
      <c r="F4" s="164"/>
      <c r="G4" s="165"/>
      <c r="H4" s="166"/>
      <c r="I4" s="162"/>
    </row>
    <row r="5" spans="1:14">
      <c r="A5" s="163"/>
      <c r="B5" s="213"/>
      <c r="C5" s="164"/>
      <c r="D5" s="164"/>
      <c r="E5" s="164"/>
      <c r="F5" s="164"/>
      <c r="G5" s="165"/>
      <c r="H5" s="166"/>
      <c r="I5" s="162"/>
    </row>
    <row r="6" spans="1:14">
      <c r="A6" s="163"/>
      <c r="B6" s="213"/>
      <c r="C6" s="164"/>
      <c r="D6" s="164"/>
      <c r="E6" s="164"/>
      <c r="F6" s="164"/>
      <c r="G6" s="165"/>
      <c r="H6" s="166"/>
      <c r="I6" s="162"/>
    </row>
    <row r="7" spans="1:14">
      <c r="A7" s="163"/>
      <c r="B7" s="213"/>
      <c r="C7" s="164"/>
      <c r="D7" s="164"/>
      <c r="E7" s="164"/>
      <c r="F7" s="164"/>
      <c r="G7" s="165"/>
      <c r="H7" s="166"/>
      <c r="I7" s="162"/>
    </row>
    <row r="8" spans="1:14">
      <c r="A8" s="163"/>
      <c r="B8" s="213"/>
      <c r="C8" s="164"/>
      <c r="D8" s="164"/>
      <c r="E8" s="164"/>
      <c r="F8" s="164"/>
      <c r="G8" s="165"/>
      <c r="H8" s="166"/>
      <c r="I8" s="162"/>
    </row>
    <row r="9" spans="1:14">
      <c r="A9" s="163"/>
      <c r="B9" s="213"/>
      <c r="C9" s="164"/>
      <c r="D9" s="164"/>
      <c r="E9" s="164"/>
      <c r="F9" s="164"/>
      <c r="G9" s="165"/>
      <c r="H9" s="166"/>
      <c r="I9" s="162"/>
    </row>
    <row r="10" spans="1:14">
      <c r="A10" s="163"/>
      <c r="B10" s="213"/>
      <c r="C10" s="164"/>
      <c r="D10" s="164"/>
      <c r="E10" s="164"/>
      <c r="F10" s="164"/>
      <c r="G10" s="165"/>
      <c r="H10" s="166"/>
      <c r="I10" s="162"/>
    </row>
    <row r="11" spans="1:14">
      <c r="A11" s="163"/>
      <c r="B11" s="213"/>
      <c r="C11" s="164"/>
      <c r="D11" s="164"/>
      <c r="E11" s="164"/>
      <c r="F11" s="164"/>
      <c r="G11" s="165"/>
      <c r="H11" s="166"/>
      <c r="I11" s="162"/>
    </row>
    <row r="12" spans="1:14">
      <c r="A12" s="163"/>
      <c r="B12" s="213"/>
      <c r="C12" s="164"/>
      <c r="D12" s="164"/>
      <c r="E12" s="164"/>
      <c r="F12" s="164"/>
      <c r="G12" s="165"/>
      <c r="H12" s="166"/>
      <c r="I12" s="162"/>
    </row>
    <row r="13" spans="1:14">
      <c r="A13" s="163"/>
      <c r="B13" s="213"/>
      <c r="C13" s="164"/>
      <c r="D13" s="164"/>
      <c r="E13" s="164"/>
      <c r="F13" s="164"/>
      <c r="G13" s="165"/>
      <c r="H13" s="166"/>
      <c r="I13" s="162"/>
    </row>
    <row r="14" spans="1:14">
      <c r="A14" s="163"/>
      <c r="B14" s="213"/>
      <c r="C14" s="164"/>
      <c r="D14" s="164"/>
      <c r="E14" s="164"/>
      <c r="F14" s="164"/>
      <c r="G14" s="165"/>
      <c r="H14" s="166"/>
      <c r="I14" s="162"/>
    </row>
    <row r="15" spans="1:14">
      <c r="A15" s="163"/>
      <c r="B15" s="213"/>
      <c r="C15" s="164"/>
      <c r="D15" s="164"/>
      <c r="E15" s="164"/>
      <c r="F15" s="164"/>
      <c r="G15" s="165"/>
      <c r="H15" s="166"/>
      <c r="I15" s="162"/>
    </row>
    <row r="16" spans="1:14">
      <c r="A16" s="163"/>
      <c r="B16" s="213"/>
      <c r="C16" s="164"/>
      <c r="D16" s="164"/>
      <c r="E16" s="164"/>
      <c r="F16" s="164"/>
      <c r="G16" s="164"/>
      <c r="H16" s="166"/>
      <c r="I16" s="162"/>
      <c r="J16" s="214"/>
      <c r="K16" s="215"/>
      <c r="L16" s="214"/>
      <c r="M16" s="216"/>
      <c r="N16" s="225"/>
    </row>
    <row r="17" spans="1:14">
      <c r="A17" s="169"/>
      <c r="B17" s="170"/>
      <c r="C17" s="171"/>
      <c r="D17" s="171"/>
      <c r="E17" s="171"/>
      <c r="F17" s="171"/>
      <c r="G17" s="227"/>
      <c r="H17" s="161"/>
      <c r="I17" s="162"/>
      <c r="J17" s="217"/>
      <c r="K17" s="218"/>
      <c r="L17" s="218"/>
      <c r="M17" s="218"/>
      <c r="N17" s="226"/>
    </row>
    <row r="18" spans="1:14">
      <c r="A18" s="163"/>
      <c r="B18" s="162"/>
      <c r="C18" s="164"/>
      <c r="D18" s="164"/>
      <c r="E18" s="164"/>
      <c r="F18" s="164"/>
      <c r="G18" s="175"/>
      <c r="H18" s="161"/>
      <c r="I18" s="162"/>
      <c r="J18" s="241"/>
      <c r="K18" s="218"/>
      <c r="L18" s="218"/>
      <c r="M18" s="218"/>
      <c r="N18" s="226"/>
    </row>
    <row r="19" spans="1:14">
      <c r="A19" s="163"/>
      <c r="B19" s="176"/>
      <c r="C19" s="164"/>
      <c r="D19" s="164"/>
      <c r="E19" s="164"/>
      <c r="F19" s="164"/>
      <c r="G19" s="175"/>
      <c r="H19" s="177"/>
      <c r="I19" s="162"/>
      <c r="J19" s="220"/>
      <c r="K19" s="134"/>
      <c r="L19" s="134"/>
      <c r="M19" s="134"/>
      <c r="N19" s="219"/>
    </row>
    <row r="20" spans="1:14">
      <c r="A20" s="163"/>
      <c r="B20" s="176"/>
      <c r="C20" s="164"/>
      <c r="D20" s="164"/>
      <c r="E20" s="164"/>
      <c r="F20" s="164"/>
      <c r="G20" s="175"/>
      <c r="H20" s="177"/>
      <c r="I20" s="162"/>
      <c r="J20" s="221"/>
      <c r="K20" s="134"/>
      <c r="L20" s="134"/>
      <c r="M20" s="134"/>
      <c r="N20" s="219"/>
    </row>
    <row r="21" spans="1:14">
      <c r="A21" s="163"/>
      <c r="B21" s="176"/>
      <c r="C21" s="164"/>
      <c r="D21" s="164"/>
      <c r="E21" s="164"/>
      <c r="F21" s="164"/>
      <c r="G21" s="175"/>
      <c r="H21" s="177"/>
      <c r="I21" s="162"/>
      <c r="J21" s="222"/>
      <c r="K21" s="223"/>
      <c r="L21" s="223"/>
      <c r="M21" s="223"/>
      <c r="N21" s="224"/>
    </row>
    <row r="22" spans="1:14">
      <c r="A22" s="163"/>
      <c r="B22" s="176"/>
      <c r="C22" s="164"/>
      <c r="D22" s="164"/>
      <c r="E22" s="164"/>
      <c r="F22" s="164"/>
      <c r="G22" s="175"/>
      <c r="H22" s="177"/>
      <c r="I22" s="162"/>
    </row>
    <row r="23" spans="1:14">
      <c r="A23" s="163"/>
      <c r="B23" s="176"/>
      <c r="C23" s="164"/>
      <c r="D23" s="164"/>
      <c r="E23" s="164"/>
      <c r="F23" s="164"/>
      <c r="G23" s="175"/>
      <c r="H23" s="177"/>
      <c r="I23" s="162"/>
    </row>
    <row r="24" spans="1:14">
      <c r="A24" s="163"/>
      <c r="B24" s="176"/>
      <c r="C24" s="164"/>
      <c r="D24" s="164"/>
      <c r="E24" s="164"/>
      <c r="F24" s="164"/>
      <c r="G24" s="175"/>
      <c r="H24" s="177"/>
      <c r="I24" s="162"/>
    </row>
    <row r="25" spans="1:14">
      <c r="A25" s="163"/>
      <c r="B25" s="176"/>
      <c r="C25" s="164"/>
      <c r="D25" s="164"/>
      <c r="E25" s="164"/>
      <c r="F25" s="164"/>
      <c r="G25" s="175"/>
      <c r="H25" s="177"/>
      <c r="I25" s="162"/>
    </row>
    <row r="26" spans="1:14">
      <c r="A26" s="163"/>
      <c r="B26" s="176"/>
      <c r="C26" s="164"/>
      <c r="D26" s="164"/>
      <c r="E26" s="164"/>
      <c r="F26" s="164"/>
      <c r="G26" s="175"/>
      <c r="H26" s="177"/>
      <c r="I26" s="162"/>
    </row>
    <row r="27" spans="1:14">
      <c r="A27" s="169"/>
      <c r="B27" s="182"/>
      <c r="C27" s="171"/>
      <c r="D27" s="171"/>
      <c r="E27" s="171"/>
      <c r="F27" s="171"/>
      <c r="G27" s="171"/>
      <c r="H27" s="183"/>
      <c r="I27" s="162"/>
    </row>
    <row r="28" spans="1:14">
      <c r="A28" s="184"/>
      <c r="B28" s="185"/>
      <c r="C28" s="186"/>
      <c r="D28" s="186"/>
      <c r="E28" s="186"/>
      <c r="F28" s="186"/>
      <c r="G28" s="187"/>
      <c r="H28" s="188"/>
      <c r="I28" s="162"/>
      <c r="J28" s="162"/>
      <c r="K28" s="162"/>
      <c r="L28" s="162"/>
      <c r="M28" s="162"/>
      <c r="N28" s="162"/>
    </row>
    <row r="29" spans="1:14">
      <c r="A29" s="163"/>
      <c r="B29" s="162"/>
      <c r="C29" s="162"/>
      <c r="D29" s="162"/>
      <c r="E29" s="162"/>
      <c r="F29" s="162"/>
      <c r="G29" s="162"/>
      <c r="H29" s="161"/>
      <c r="I29" s="162"/>
    </row>
    <row r="30" spans="1:14">
      <c r="A30" s="243"/>
      <c r="B30" s="244"/>
      <c r="C30" s="244"/>
      <c r="D30" s="244"/>
      <c r="E30" s="244"/>
      <c r="F30" s="244"/>
      <c r="G30" s="244"/>
      <c r="H30" s="193"/>
      <c r="I30" s="162"/>
    </row>
    <row r="31" spans="1:14">
      <c r="A31" s="163"/>
      <c r="B31" s="162"/>
      <c r="C31" s="162"/>
      <c r="D31" s="162"/>
      <c r="E31" s="162"/>
      <c r="F31" s="162"/>
      <c r="G31" s="162"/>
      <c r="H31" s="161"/>
      <c r="I31" s="162"/>
    </row>
    <row r="32" spans="1:14" ht="16.5" thickBot="1">
      <c r="A32" s="190"/>
      <c r="B32" s="191"/>
      <c r="C32" s="191"/>
      <c r="D32" s="191"/>
      <c r="E32" s="191"/>
      <c r="F32" s="191"/>
      <c r="G32" s="191"/>
      <c r="H32" s="192"/>
      <c r="I32" s="162"/>
    </row>
    <row r="33" spans="1:9">
      <c r="A33" s="162"/>
      <c r="B33" s="162"/>
      <c r="C33" s="162"/>
      <c r="D33" s="162"/>
      <c r="E33" s="162"/>
      <c r="F33" s="162"/>
      <c r="G33" s="162"/>
      <c r="H33" s="162"/>
      <c r="I33" s="162"/>
    </row>
    <row r="34" spans="1:9" ht="16.5" thickBot="1">
      <c r="A34" s="194"/>
    </row>
    <row r="35" spans="1:9">
      <c r="B35" s="157"/>
      <c r="C35" s="158"/>
      <c r="D35" s="158"/>
      <c r="E35" s="35"/>
      <c r="F35" s="36"/>
    </row>
    <row r="36" spans="1:9">
      <c r="B36" s="163"/>
      <c r="C36" s="162"/>
      <c r="D36" s="162"/>
      <c r="E36" s="162"/>
      <c r="F36" s="161"/>
    </row>
    <row r="37" spans="1:9">
      <c r="B37" s="163"/>
      <c r="C37" s="164"/>
      <c r="D37" s="167"/>
      <c r="E37" s="168"/>
      <c r="F37" s="161"/>
    </row>
    <row r="38" spans="1:9">
      <c r="B38" s="163"/>
      <c r="C38" s="164"/>
      <c r="D38" s="167"/>
      <c r="E38" s="168"/>
      <c r="F38" s="161"/>
    </row>
    <row r="39" spans="1:9">
      <c r="B39" s="163"/>
      <c r="C39" s="164"/>
      <c r="D39" s="167"/>
      <c r="E39" s="168"/>
      <c r="F39" s="161"/>
    </row>
    <row r="40" spans="1:9">
      <c r="B40" s="163"/>
      <c r="C40" s="164"/>
      <c r="D40" s="167"/>
      <c r="E40" s="168"/>
      <c r="F40" s="161"/>
    </row>
    <row r="41" spans="1:9">
      <c r="B41" s="163"/>
      <c r="C41" s="164"/>
      <c r="D41" s="167"/>
      <c r="E41" s="168"/>
      <c r="F41" s="161"/>
    </row>
    <row r="42" spans="1:9">
      <c r="B42" s="163"/>
      <c r="C42" s="164"/>
      <c r="D42" s="167"/>
      <c r="E42" s="168"/>
      <c r="F42" s="161"/>
    </row>
    <row r="43" spans="1:9">
      <c r="B43" s="163"/>
      <c r="C43" s="164"/>
      <c r="D43" s="167"/>
      <c r="E43" s="168"/>
      <c r="F43" s="161"/>
    </row>
    <row r="44" spans="1:9">
      <c r="B44" s="163"/>
      <c r="C44" s="164"/>
      <c r="D44" s="167"/>
      <c r="E44" s="168"/>
      <c r="F44" s="161"/>
    </row>
    <row r="45" spans="1:9">
      <c r="B45" s="163"/>
      <c r="C45" s="164"/>
      <c r="D45" s="167"/>
      <c r="E45" s="168"/>
      <c r="F45" s="161"/>
    </row>
    <row r="46" spans="1:9">
      <c r="B46" s="163"/>
      <c r="C46" s="164"/>
      <c r="D46" s="167"/>
      <c r="E46" s="168"/>
      <c r="F46" s="161"/>
    </row>
    <row r="47" spans="1:9">
      <c r="B47" s="163"/>
      <c r="C47" s="164"/>
      <c r="D47" s="167"/>
      <c r="E47" s="168"/>
      <c r="F47" s="161"/>
    </row>
    <row r="48" spans="1:9">
      <c r="B48" s="163"/>
      <c r="C48" s="164"/>
      <c r="D48" s="167"/>
      <c r="E48" s="168"/>
      <c r="F48" s="161"/>
    </row>
    <row r="49" spans="2:6">
      <c r="B49" s="163"/>
      <c r="C49" s="164"/>
      <c r="D49" s="167"/>
      <c r="E49" s="168"/>
      <c r="F49" s="161"/>
    </row>
    <row r="50" spans="2:6">
      <c r="B50" s="163"/>
      <c r="C50" s="172"/>
      <c r="D50" s="173"/>
      <c r="E50" s="174"/>
      <c r="F50" s="161"/>
    </row>
    <row r="51" spans="2:6">
      <c r="B51" s="163"/>
      <c r="C51" s="162"/>
      <c r="D51" s="162"/>
      <c r="E51" s="162"/>
      <c r="F51" s="161"/>
    </row>
    <row r="52" spans="2:6">
      <c r="B52" s="37"/>
      <c r="D52" s="162"/>
      <c r="E52" s="162"/>
      <c r="F52" s="161"/>
    </row>
    <row r="53" spans="2:6">
      <c r="B53" s="178" t="s">
        <v>143</v>
      </c>
      <c r="D53" s="162"/>
      <c r="E53" s="162"/>
      <c r="F53" s="161"/>
    </row>
    <row r="54" spans="2:6">
      <c r="B54" s="163" t="s">
        <v>140</v>
      </c>
      <c r="C54" s="179"/>
      <c r="D54" s="172"/>
      <c r="E54" s="162"/>
      <c r="F54" s="161"/>
    </row>
    <row r="55" spans="2:6">
      <c r="B55" s="163" t="s">
        <v>7</v>
      </c>
      <c r="C55" s="179"/>
      <c r="D55" s="172"/>
      <c r="E55" s="162"/>
      <c r="F55" s="161"/>
    </row>
    <row r="56" spans="2:6">
      <c r="B56" s="163" t="s">
        <v>9</v>
      </c>
      <c r="C56" s="179"/>
      <c r="D56" s="172"/>
      <c r="E56" s="162"/>
      <c r="F56" s="161"/>
    </row>
    <row r="57" spans="2:6">
      <c r="B57" s="163" t="s">
        <v>141</v>
      </c>
      <c r="C57" s="179"/>
      <c r="D57" s="172"/>
      <c r="E57" s="162"/>
      <c r="F57" s="161"/>
    </row>
    <row r="58" spans="2:6">
      <c r="B58" s="163" t="s">
        <v>142</v>
      </c>
      <c r="C58" s="179"/>
      <c r="D58" s="172"/>
      <c r="E58" s="162"/>
      <c r="F58" s="161"/>
    </row>
    <row r="59" spans="2:6">
      <c r="B59" s="180" t="s">
        <v>91</v>
      </c>
      <c r="C59" s="181"/>
      <c r="D59" s="172"/>
      <c r="E59" s="162"/>
      <c r="F59" s="161"/>
    </row>
    <row r="60" spans="2:6">
      <c r="B60" s="163"/>
      <c r="C60" s="179"/>
      <c r="D60" s="172"/>
      <c r="E60" s="162"/>
      <c r="F60" s="161"/>
    </row>
    <row r="61" spans="2:6">
      <c r="B61" s="189"/>
      <c r="C61" s="162"/>
      <c r="D61" s="162"/>
      <c r="E61" s="162"/>
      <c r="F61" s="161"/>
    </row>
    <row r="62" spans="2:6" ht="16.5" thickBot="1">
      <c r="B62" s="190"/>
      <c r="C62" s="191"/>
      <c r="D62" s="191"/>
      <c r="E62" s="191"/>
      <c r="F62" s="192"/>
    </row>
  </sheetData>
  <mergeCells count="1">
    <mergeCell ref="A30:G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2A1A-D931-6743-8154-BF30B4135A67}">
  <dimension ref="B1:M41"/>
  <sheetViews>
    <sheetView workbookViewId="0">
      <selection activeCell="J21" sqref="J21"/>
    </sheetView>
  </sheetViews>
  <sheetFormatPr defaultColWidth="10.625" defaultRowHeight="15.75"/>
  <cols>
    <col min="2" max="2" width="24.625" customWidth="1"/>
    <col min="3" max="3" width="20.875" customWidth="1"/>
    <col min="11" max="11" width="15.5" customWidth="1"/>
  </cols>
  <sheetData>
    <row r="1" spans="2:8" ht="18.75">
      <c r="H1" s="242" t="s">
        <v>167</v>
      </c>
    </row>
    <row r="2" spans="2:8">
      <c r="B2" s="197" t="s">
        <v>145</v>
      </c>
    </row>
    <row r="3" spans="2:8" ht="16.5" thickBot="1"/>
    <row r="4" spans="2:8">
      <c r="B4" s="141" t="s">
        <v>126</v>
      </c>
      <c r="C4" s="136"/>
      <c r="D4" s="35"/>
      <c r="E4" s="36"/>
    </row>
    <row r="5" spans="2:8">
      <c r="B5" s="37" t="s">
        <v>146</v>
      </c>
      <c r="C5" s="134"/>
      <c r="D5" s="134"/>
      <c r="E5" s="38"/>
    </row>
    <row r="6" spans="2:8">
      <c r="B6" s="37"/>
      <c r="C6" s="134"/>
      <c r="D6" s="134" t="s">
        <v>125</v>
      </c>
      <c r="E6" s="38"/>
    </row>
    <row r="7" spans="2:8">
      <c r="B7" s="103" t="s">
        <v>14</v>
      </c>
      <c r="C7" s="205"/>
      <c r="D7" s="240"/>
      <c r="E7" s="206"/>
    </row>
    <row r="8" spans="2:8">
      <c r="B8" s="103" t="s">
        <v>85</v>
      </c>
      <c r="C8" s="205"/>
      <c r="D8" s="240"/>
      <c r="E8" s="206"/>
    </row>
    <row r="9" spans="2:8">
      <c r="B9" s="103" t="s">
        <v>87</v>
      </c>
      <c r="C9" s="205"/>
      <c r="D9" s="240"/>
      <c r="E9" s="206"/>
    </row>
    <row r="10" spans="2:8">
      <c r="B10" s="103" t="s">
        <v>89</v>
      </c>
      <c r="C10" s="205"/>
      <c r="D10" s="240"/>
      <c r="E10" s="206"/>
    </row>
    <row r="11" spans="2:8">
      <c r="B11" s="103" t="s">
        <v>91</v>
      </c>
      <c r="C11" s="205"/>
      <c r="D11" s="240"/>
      <c r="E11" s="206"/>
    </row>
    <row r="12" spans="2:8">
      <c r="B12" s="103"/>
      <c r="C12" s="112"/>
      <c r="D12" s="112"/>
      <c r="E12" s="207"/>
    </row>
    <row r="13" spans="2:8">
      <c r="B13" s="103" t="s">
        <v>51</v>
      </c>
      <c r="C13" s="205"/>
      <c r="D13" s="205"/>
      <c r="E13" s="206"/>
    </row>
    <row r="14" spans="2:8" ht="16.5" thickBot="1">
      <c r="B14" s="115"/>
      <c r="C14" s="208"/>
      <c r="D14" s="208"/>
      <c r="E14" s="116"/>
    </row>
    <row r="17" spans="2:13" ht="16.5" thickBot="1">
      <c r="B17" t="s">
        <v>0</v>
      </c>
    </row>
    <row r="18" spans="2:13" ht="18.75">
      <c r="B18" s="228" t="s">
        <v>127</v>
      </c>
      <c r="C18" s="229"/>
      <c r="D18" s="35"/>
      <c r="E18" s="35"/>
      <c r="F18" s="35"/>
      <c r="G18" s="36"/>
      <c r="J18" s="230" t="s">
        <v>134</v>
      </c>
      <c r="K18" s="231"/>
      <c r="L18" s="231"/>
      <c r="M18" s="232"/>
    </row>
    <row r="19" spans="2:13" ht="18.75">
      <c r="B19" s="37" t="s">
        <v>14</v>
      </c>
      <c r="C19" s="142"/>
      <c r="D19" s="137"/>
      <c r="G19" s="38"/>
      <c r="J19" s="233" t="s">
        <v>23</v>
      </c>
      <c r="K19" s="234" t="s">
        <v>154</v>
      </c>
      <c r="L19" s="234" t="s">
        <v>136</v>
      </c>
      <c r="M19" s="235"/>
    </row>
    <row r="20" spans="2:13" ht="18.75">
      <c r="B20" s="37" t="s">
        <v>31</v>
      </c>
      <c r="C20" s="142"/>
      <c r="G20" s="143"/>
      <c r="J20" s="233" t="s">
        <v>3</v>
      </c>
      <c r="K20" s="234" t="s">
        <v>155</v>
      </c>
      <c r="L20" s="234" t="s">
        <v>137</v>
      </c>
      <c r="M20" s="235"/>
    </row>
    <row r="21" spans="2:13" ht="18.75">
      <c r="B21" s="37" t="s">
        <v>89</v>
      </c>
      <c r="C21" s="142"/>
      <c r="D21" s="137"/>
      <c r="G21" s="143"/>
      <c r="J21" s="236">
        <v>481.18</v>
      </c>
      <c r="K21" s="234"/>
      <c r="L21" s="153"/>
      <c r="M21" s="235"/>
    </row>
    <row r="22" spans="2:13" ht="18.75">
      <c r="B22" s="144" t="s">
        <v>128</v>
      </c>
      <c r="C22" s="145"/>
      <c r="D22" s="137"/>
      <c r="G22" s="143"/>
      <c r="J22" s="237" t="s">
        <v>164</v>
      </c>
      <c r="K22" s="238"/>
      <c r="L22" s="238"/>
      <c r="M22" s="239"/>
    </row>
    <row r="23" spans="2:13" ht="18.75">
      <c r="B23" s="37" t="s">
        <v>129</v>
      </c>
      <c r="C23" s="142"/>
      <c r="D23" s="146"/>
      <c r="F23" s="147"/>
      <c r="G23" s="138"/>
      <c r="J23" s="152"/>
      <c r="K23" s="152"/>
      <c r="L23" s="152"/>
      <c r="M23" s="152"/>
    </row>
    <row r="24" spans="2:13" ht="18.75">
      <c r="B24" s="37" t="s">
        <v>130</v>
      </c>
      <c r="C24" s="145"/>
      <c r="G24" s="148"/>
      <c r="J24" s="152"/>
      <c r="K24" s="152"/>
      <c r="L24" s="152"/>
      <c r="M24" s="152"/>
    </row>
    <row r="25" spans="2:13" ht="18.75">
      <c r="B25" s="37" t="s">
        <v>131</v>
      </c>
      <c r="C25" s="142"/>
      <c r="G25" s="149"/>
      <c r="J25" s="152"/>
      <c r="K25" s="152"/>
      <c r="L25" s="152"/>
      <c r="M25" s="152"/>
    </row>
    <row r="26" spans="2:13">
      <c r="B26" s="144" t="s">
        <v>132</v>
      </c>
      <c r="C26" s="145"/>
      <c r="G26" s="150"/>
    </row>
    <row r="27" spans="2:13">
      <c r="B27" s="37" t="s">
        <v>133</v>
      </c>
      <c r="C27" s="142"/>
      <c r="D27" s="151"/>
      <c r="G27" s="38"/>
    </row>
    <row r="28" spans="2:13" ht="16.5" thickBot="1">
      <c r="B28" s="43"/>
      <c r="C28" s="154" t="s">
        <v>176</v>
      </c>
      <c r="D28" s="44"/>
      <c r="E28" s="44"/>
      <c r="F28" s="44"/>
      <c r="G28" s="45"/>
    </row>
    <row r="30" spans="2:13" ht="16.5" thickBot="1">
      <c r="B30" t="s">
        <v>15</v>
      </c>
    </row>
    <row r="31" spans="2:13" ht="18.75">
      <c r="B31" s="228" t="s">
        <v>127</v>
      </c>
      <c r="C31" s="229"/>
      <c r="D31" s="35"/>
      <c r="E31" s="35"/>
      <c r="F31" s="35"/>
      <c r="G31" s="36"/>
      <c r="I31" s="69"/>
      <c r="J31" s="230" t="s">
        <v>135</v>
      </c>
      <c r="K31" s="231"/>
      <c r="L31" s="231"/>
      <c r="M31" s="232"/>
    </row>
    <row r="32" spans="2:13" ht="18.75">
      <c r="B32" s="37" t="s">
        <v>14</v>
      </c>
      <c r="C32" s="142"/>
      <c r="D32" s="137"/>
      <c r="G32" s="38"/>
      <c r="J32" s="233" t="s">
        <v>21</v>
      </c>
      <c r="K32" s="234" t="s">
        <v>154</v>
      </c>
      <c r="L32" s="234" t="s">
        <v>136</v>
      </c>
      <c r="M32" s="235"/>
    </row>
    <row r="33" spans="2:13" ht="18.75">
      <c r="B33" s="37" t="s">
        <v>31</v>
      </c>
      <c r="C33" s="142"/>
      <c r="G33" s="143"/>
      <c r="J33" s="233" t="s">
        <v>3</v>
      </c>
      <c r="K33" s="234" t="s">
        <v>155</v>
      </c>
      <c r="L33" s="234" t="s">
        <v>137</v>
      </c>
      <c r="M33" s="235"/>
    </row>
    <row r="34" spans="2:13" ht="18.75">
      <c r="B34" s="37" t="s">
        <v>89</v>
      </c>
      <c r="C34" s="142"/>
      <c r="D34" s="137"/>
      <c r="G34" s="143"/>
      <c r="J34" s="236">
        <v>234.02</v>
      </c>
      <c r="K34" s="234"/>
      <c r="L34" s="153"/>
      <c r="M34" s="235"/>
    </row>
    <row r="35" spans="2:13" ht="18.75">
      <c r="B35" s="144" t="s">
        <v>128</v>
      </c>
      <c r="C35" s="145"/>
      <c r="D35" s="137"/>
      <c r="G35" s="143"/>
      <c r="J35" s="237" t="s">
        <v>165</v>
      </c>
      <c r="K35" s="238"/>
      <c r="L35" s="238"/>
      <c r="M35" s="239"/>
    </row>
    <row r="36" spans="2:13" ht="18.75">
      <c r="B36" s="37" t="s">
        <v>129</v>
      </c>
      <c r="C36" s="142"/>
      <c r="D36" s="146"/>
      <c r="F36" s="147"/>
      <c r="G36" s="138"/>
      <c r="J36" s="152"/>
      <c r="K36" s="152"/>
      <c r="L36" s="152"/>
      <c r="M36" s="152"/>
    </row>
    <row r="37" spans="2:13" ht="18.75">
      <c r="B37" s="37" t="s">
        <v>130</v>
      </c>
      <c r="C37" s="145"/>
      <c r="G37" s="148"/>
      <c r="J37" s="152"/>
      <c r="K37" s="152"/>
      <c r="L37" s="152"/>
      <c r="M37" s="152"/>
    </row>
    <row r="38" spans="2:13" ht="18.75">
      <c r="B38" s="37" t="s">
        <v>131</v>
      </c>
      <c r="C38" s="142"/>
      <c r="G38" s="149"/>
      <c r="J38" s="152"/>
      <c r="K38" s="152"/>
      <c r="L38" s="152"/>
      <c r="M38" s="152"/>
    </row>
    <row r="39" spans="2:13">
      <c r="B39" s="144" t="s">
        <v>132</v>
      </c>
      <c r="C39" s="145"/>
      <c r="G39" s="150"/>
    </row>
    <row r="40" spans="2:13" ht="18.75">
      <c r="B40" s="37" t="s">
        <v>133</v>
      </c>
      <c r="C40" s="142"/>
      <c r="D40" s="151"/>
      <c r="G40" s="38"/>
      <c r="J40" s="152"/>
    </row>
    <row r="41" spans="2:13" ht="19.5" thickBot="1">
      <c r="B41" s="43"/>
      <c r="C41" s="154" t="s">
        <v>177</v>
      </c>
      <c r="D41" s="44"/>
      <c r="E41" s="44"/>
      <c r="F41" s="44"/>
      <c r="G41" s="45"/>
      <c r="J41" s="1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B7FA-F882-CC42-86A8-59473A4E51D0}">
  <dimension ref="B1:S68"/>
  <sheetViews>
    <sheetView workbookViewId="0">
      <selection activeCell="E58" sqref="E58"/>
    </sheetView>
  </sheetViews>
  <sheetFormatPr defaultColWidth="10.625" defaultRowHeight="15.75"/>
  <cols>
    <col min="9" max="9" width="17.875" customWidth="1"/>
  </cols>
  <sheetData>
    <row r="1" spans="2:7" ht="18.75">
      <c r="F1" s="242" t="s">
        <v>167</v>
      </c>
    </row>
    <row r="2" spans="2:7">
      <c r="B2" s="197" t="s">
        <v>160</v>
      </c>
    </row>
    <row r="4" spans="2:7" ht="16.5" thickBot="1">
      <c r="B4" t="s">
        <v>147</v>
      </c>
    </row>
    <row r="5" spans="2:7">
      <c r="B5" s="157" t="s">
        <v>144</v>
      </c>
      <c r="C5" s="158"/>
      <c r="D5" s="158"/>
      <c r="E5" s="35"/>
      <c r="F5" s="36"/>
    </row>
    <row r="6" spans="2:7">
      <c r="B6" s="178" t="s">
        <v>143</v>
      </c>
      <c r="D6" s="162"/>
      <c r="E6" s="162"/>
      <c r="F6" s="161"/>
      <c r="G6" s="195"/>
    </row>
    <row r="7" spans="2:7">
      <c r="B7" s="163" t="s">
        <v>140</v>
      </c>
      <c r="C7" s="179"/>
      <c r="D7" s="172"/>
      <c r="E7" s="196"/>
      <c r="F7" s="161"/>
    </row>
    <row r="8" spans="2:7">
      <c r="B8" s="163" t="s">
        <v>7</v>
      </c>
      <c r="C8" s="179"/>
      <c r="D8" s="172"/>
      <c r="E8" s="196"/>
      <c r="F8" s="161"/>
      <c r="G8" s="195"/>
    </row>
    <row r="9" spans="2:7">
      <c r="B9" s="163" t="s">
        <v>9</v>
      </c>
      <c r="C9" s="179"/>
      <c r="D9" s="172"/>
      <c r="E9" s="196"/>
      <c r="F9" s="161"/>
    </row>
    <row r="10" spans="2:7">
      <c r="B10" s="163" t="s">
        <v>141</v>
      </c>
      <c r="C10" s="179"/>
      <c r="D10" s="172"/>
      <c r="E10" s="196"/>
      <c r="F10" s="161"/>
    </row>
    <row r="11" spans="2:7">
      <c r="B11" s="163" t="s">
        <v>142</v>
      </c>
      <c r="C11" s="179"/>
      <c r="D11" s="172"/>
      <c r="E11" s="196"/>
      <c r="F11" s="161"/>
    </row>
    <row r="12" spans="2:7">
      <c r="B12" s="180" t="s">
        <v>91</v>
      </c>
      <c r="C12" s="181"/>
      <c r="D12" s="172"/>
      <c r="E12" s="196"/>
      <c r="F12" s="161"/>
    </row>
    <row r="13" spans="2:7">
      <c r="B13" s="163"/>
      <c r="C13" s="179"/>
      <c r="D13" s="172"/>
      <c r="E13" s="162"/>
      <c r="F13" s="161"/>
    </row>
    <row r="14" spans="2:7">
      <c r="B14" s="189"/>
      <c r="C14" s="162"/>
      <c r="D14" s="162"/>
      <c r="E14" s="162"/>
      <c r="F14" s="161"/>
    </row>
    <row r="15" spans="2:7" ht="16.5" thickBot="1">
      <c r="B15" s="190"/>
      <c r="C15" s="191"/>
      <c r="D15" s="191"/>
      <c r="E15" s="191"/>
      <c r="F15" s="192"/>
    </row>
    <row r="30" spans="2:11" ht="16.5" thickBot="1"/>
    <row r="31" spans="2:11">
      <c r="B31" t="s">
        <v>152</v>
      </c>
      <c r="H31" s="141" t="s">
        <v>126</v>
      </c>
      <c r="I31" s="136"/>
      <c r="J31" s="35"/>
      <c r="K31" s="36"/>
    </row>
    <row r="32" spans="2:11" ht="16.5" thickBot="1">
      <c r="B32" s="1" t="s">
        <v>23</v>
      </c>
      <c r="H32" s="37" t="s">
        <v>146</v>
      </c>
      <c r="K32" s="38"/>
    </row>
    <row r="33" spans="2:19">
      <c r="B33" s="135" t="s">
        <v>157</v>
      </c>
      <c r="C33" s="198"/>
      <c r="D33" s="198"/>
      <c r="E33" s="198"/>
      <c r="F33" s="199"/>
      <c r="H33" s="37"/>
      <c r="J33" t="s">
        <v>125</v>
      </c>
      <c r="K33" s="38"/>
    </row>
    <row r="34" spans="2:19">
      <c r="B34" s="37" t="s">
        <v>148</v>
      </c>
      <c r="F34" s="38"/>
      <c r="H34" s="37" t="s">
        <v>14</v>
      </c>
      <c r="I34" s="137"/>
      <c r="J34" s="137"/>
      <c r="K34" s="138"/>
    </row>
    <row r="35" spans="2:19">
      <c r="B35" s="37"/>
      <c r="C35" t="s">
        <v>23</v>
      </c>
      <c r="D35" t="s">
        <v>153</v>
      </c>
      <c r="E35" t="s">
        <v>150</v>
      </c>
      <c r="F35" s="38"/>
      <c r="H35" s="37" t="s">
        <v>85</v>
      </c>
      <c r="I35" s="137"/>
      <c r="J35" s="137"/>
      <c r="K35" s="138"/>
    </row>
    <row r="36" spans="2:19">
      <c r="B36" s="37" t="s">
        <v>5</v>
      </c>
      <c r="C36" s="137"/>
      <c r="E36" s="142"/>
      <c r="F36" s="200"/>
      <c r="H36" s="37" t="s">
        <v>87</v>
      </c>
      <c r="I36" s="137"/>
      <c r="J36" s="137"/>
      <c r="K36" s="138"/>
    </row>
    <row r="37" spans="2:19">
      <c r="B37" s="37" t="s">
        <v>7</v>
      </c>
      <c r="C37" s="137"/>
      <c r="E37" s="142"/>
      <c r="F37" s="200"/>
      <c r="H37" s="37" t="s">
        <v>89</v>
      </c>
      <c r="I37" s="137"/>
      <c r="J37" s="137"/>
      <c r="K37" s="138"/>
    </row>
    <row r="38" spans="2:19">
      <c r="B38" s="37" t="s">
        <v>9</v>
      </c>
      <c r="C38" s="137"/>
      <c r="E38" s="142"/>
      <c r="F38" s="200"/>
      <c r="H38" s="37" t="s">
        <v>138</v>
      </c>
      <c r="I38" s="137"/>
      <c r="J38" s="137"/>
      <c r="K38" s="156"/>
    </row>
    <row r="39" spans="2:19">
      <c r="B39" s="37" t="s">
        <v>11</v>
      </c>
      <c r="C39" s="137"/>
      <c r="E39" s="142"/>
      <c r="F39" s="200"/>
      <c r="H39" s="37"/>
      <c r="I39" s="139"/>
      <c r="J39" s="139"/>
      <c r="K39" s="140"/>
    </row>
    <row r="40" spans="2:19">
      <c r="B40" s="37" t="s">
        <v>142</v>
      </c>
      <c r="C40" s="137"/>
      <c r="E40" s="142"/>
      <c r="F40" s="200"/>
      <c r="H40" s="103" t="s">
        <v>51</v>
      </c>
      <c r="I40" s="205"/>
      <c r="J40" s="205"/>
      <c r="K40" s="206"/>
    </row>
    <row r="41" spans="2:19" ht="16.5" thickBot="1">
      <c r="B41" s="144" t="s">
        <v>181</v>
      </c>
      <c r="C41" s="201"/>
      <c r="D41" s="201"/>
      <c r="E41" s="139"/>
      <c r="F41" s="38"/>
      <c r="H41" s="115"/>
      <c r="I41" s="208"/>
      <c r="J41" s="208"/>
      <c r="K41" s="116"/>
    </row>
    <row r="42" spans="2:19">
      <c r="B42" s="144" t="s">
        <v>151</v>
      </c>
      <c r="C42" s="201"/>
      <c r="D42" s="201"/>
      <c r="E42" s="203" t="s">
        <v>178</v>
      </c>
      <c r="F42" s="38"/>
    </row>
    <row r="43" spans="2:19" ht="16.5" thickBot="1">
      <c r="B43" s="43" t="s">
        <v>182</v>
      </c>
      <c r="C43" s="44"/>
      <c r="D43" s="44"/>
      <c r="E43" s="202"/>
      <c r="F43" s="45"/>
    </row>
    <row r="44" spans="2:19" ht="16.5" thickBot="1">
      <c r="H44" t="s">
        <v>0</v>
      </c>
    </row>
    <row r="45" spans="2:19" ht="19.5" thickBot="1">
      <c r="B45" s="1" t="s">
        <v>21</v>
      </c>
      <c r="H45" s="228" t="s">
        <v>127</v>
      </c>
      <c r="I45" s="229"/>
      <c r="J45" s="229"/>
      <c r="K45" s="35"/>
      <c r="L45" s="35"/>
      <c r="M45" s="36"/>
      <c r="P45" s="230" t="s">
        <v>134</v>
      </c>
      <c r="Q45" s="231"/>
      <c r="R45" s="231"/>
      <c r="S45" s="232"/>
    </row>
    <row r="46" spans="2:19" ht="18.75">
      <c r="B46" s="135" t="s">
        <v>158</v>
      </c>
      <c r="C46" s="198"/>
      <c r="D46" s="198"/>
      <c r="E46" s="198"/>
      <c r="F46" s="199"/>
      <c r="H46" s="37" t="s">
        <v>14</v>
      </c>
      <c r="I46" s="142"/>
      <c r="J46" s="137"/>
      <c r="M46" s="38"/>
      <c r="P46" s="233" t="s">
        <v>23</v>
      </c>
      <c r="Q46" s="234" t="s">
        <v>154</v>
      </c>
      <c r="R46" s="234" t="s">
        <v>136</v>
      </c>
      <c r="S46" s="235"/>
    </row>
    <row r="47" spans="2:19" ht="18.75">
      <c r="B47" s="37" t="s">
        <v>148</v>
      </c>
      <c r="F47" s="38"/>
      <c r="H47" s="37" t="s">
        <v>31</v>
      </c>
      <c r="I47" s="142"/>
      <c r="M47" s="143"/>
      <c r="P47" s="233" t="s">
        <v>3</v>
      </c>
      <c r="Q47" s="234" t="s">
        <v>155</v>
      </c>
      <c r="R47" s="234" t="s">
        <v>137</v>
      </c>
      <c r="S47" s="235"/>
    </row>
    <row r="48" spans="2:19" ht="18.75">
      <c r="B48" s="37"/>
      <c r="C48" t="s">
        <v>21</v>
      </c>
      <c r="D48" t="s">
        <v>149</v>
      </c>
      <c r="E48" t="s">
        <v>150</v>
      </c>
      <c r="F48" s="38"/>
      <c r="H48" s="37" t="s">
        <v>89</v>
      </c>
      <c r="I48" s="142"/>
      <c r="J48" s="137"/>
      <c r="M48" s="143"/>
      <c r="P48" s="236">
        <v>378.01</v>
      </c>
      <c r="Q48" s="234"/>
      <c r="R48" s="153"/>
      <c r="S48" s="235"/>
    </row>
    <row r="49" spans="2:19" ht="18.75">
      <c r="B49" s="37" t="s">
        <v>5</v>
      </c>
      <c r="C49" s="2"/>
      <c r="E49" s="142"/>
      <c r="F49" s="200"/>
      <c r="H49" s="144" t="s">
        <v>128</v>
      </c>
      <c r="I49" s="145"/>
      <c r="J49" s="137"/>
      <c r="M49" s="143"/>
      <c r="P49" s="237" t="s">
        <v>159</v>
      </c>
      <c r="Q49" s="238"/>
      <c r="R49" s="238"/>
      <c r="S49" s="239"/>
    </row>
    <row r="50" spans="2:19" ht="18.75">
      <c r="B50" s="37" t="s">
        <v>7</v>
      </c>
      <c r="C50" s="2"/>
      <c r="E50" s="142"/>
      <c r="F50" s="200"/>
      <c r="H50" s="37" t="s">
        <v>129</v>
      </c>
      <c r="I50" s="142"/>
      <c r="J50" s="146"/>
      <c r="L50" s="147"/>
      <c r="M50" s="138"/>
      <c r="P50" s="152"/>
      <c r="Q50" s="152"/>
      <c r="R50" s="152"/>
      <c r="S50" s="152"/>
    </row>
    <row r="51" spans="2:19" ht="18.75">
      <c r="B51" s="37" t="s">
        <v>9</v>
      </c>
      <c r="C51" s="2"/>
      <c r="E51" s="142"/>
      <c r="F51" s="200"/>
      <c r="H51" s="37" t="s">
        <v>130</v>
      </c>
      <c r="I51" s="145"/>
      <c r="M51" s="148"/>
      <c r="P51" s="152"/>
      <c r="Q51" s="152"/>
      <c r="R51" s="152"/>
      <c r="S51" s="152"/>
    </row>
    <row r="52" spans="2:19" ht="18.75">
      <c r="B52" s="37" t="s">
        <v>11</v>
      </c>
      <c r="C52" s="2"/>
      <c r="E52" s="142"/>
      <c r="F52" s="200"/>
      <c r="H52" s="37" t="s">
        <v>131</v>
      </c>
      <c r="I52" s="142"/>
      <c r="M52" s="149"/>
      <c r="P52" s="152"/>
      <c r="Q52" s="152"/>
      <c r="R52" s="152"/>
      <c r="S52" s="152"/>
    </row>
    <row r="53" spans="2:19">
      <c r="B53" s="37" t="s">
        <v>142</v>
      </c>
      <c r="C53" s="2"/>
      <c r="E53" s="142"/>
      <c r="F53" s="200"/>
      <c r="H53" s="144" t="s">
        <v>132</v>
      </c>
      <c r="I53" s="145"/>
      <c r="M53" s="150"/>
    </row>
    <row r="54" spans="2:19">
      <c r="B54" s="144" t="s">
        <v>183</v>
      </c>
      <c r="C54" s="201"/>
      <c r="D54" s="201"/>
      <c r="E54" s="139"/>
      <c r="F54" s="38"/>
      <c r="H54" s="37" t="s">
        <v>133</v>
      </c>
      <c r="I54" s="142"/>
      <c r="J54" s="151"/>
      <c r="M54" s="38"/>
    </row>
    <row r="55" spans="2:19" ht="16.5" thickBot="1">
      <c r="B55" s="144" t="s">
        <v>151</v>
      </c>
      <c r="C55" s="201"/>
      <c r="D55" s="201"/>
      <c r="E55" s="203" t="s">
        <v>179</v>
      </c>
      <c r="F55" s="38"/>
      <c r="H55" s="43"/>
      <c r="I55" s="154" t="s">
        <v>180</v>
      </c>
      <c r="J55" s="44"/>
      <c r="K55" s="44"/>
      <c r="L55" s="44"/>
      <c r="M55" s="45"/>
    </row>
    <row r="56" spans="2:19" ht="16.5" thickBot="1">
      <c r="B56" s="43" t="s">
        <v>184</v>
      </c>
      <c r="C56" s="44"/>
      <c r="D56" s="44"/>
      <c r="E56" s="202"/>
      <c r="F56" s="45"/>
    </row>
    <row r="57" spans="2:19" ht="16.5" thickBot="1">
      <c r="E57" s="137"/>
      <c r="H57" t="s">
        <v>15</v>
      </c>
    </row>
    <row r="58" spans="2:19" ht="18.75">
      <c r="H58" s="228" t="s">
        <v>127</v>
      </c>
      <c r="I58" s="229"/>
      <c r="J58" s="229"/>
      <c r="K58" s="35"/>
      <c r="L58" s="35"/>
      <c r="M58" s="36"/>
      <c r="O58" s="69"/>
      <c r="P58" s="230" t="s">
        <v>135</v>
      </c>
      <c r="Q58" s="231"/>
      <c r="R58" s="231"/>
      <c r="S58" s="232"/>
    </row>
    <row r="59" spans="2:19" ht="18.75">
      <c r="H59" s="37" t="s">
        <v>14</v>
      </c>
      <c r="I59" s="142"/>
      <c r="J59" s="137"/>
      <c r="M59" s="38"/>
      <c r="P59" s="233" t="s">
        <v>21</v>
      </c>
      <c r="Q59" s="234" t="s">
        <v>154</v>
      </c>
      <c r="R59" s="234" t="s">
        <v>136</v>
      </c>
      <c r="S59" s="235"/>
    </row>
    <row r="60" spans="2:19" ht="18.75">
      <c r="H60" s="37" t="s">
        <v>31</v>
      </c>
      <c r="I60" s="142"/>
      <c r="M60" s="143"/>
      <c r="P60" s="233" t="s">
        <v>3</v>
      </c>
      <c r="Q60" s="234" t="s">
        <v>155</v>
      </c>
      <c r="R60" s="234" t="s">
        <v>137</v>
      </c>
      <c r="S60" s="235"/>
    </row>
    <row r="61" spans="2:19" ht="18.75">
      <c r="H61" s="37" t="s">
        <v>89</v>
      </c>
      <c r="I61" s="142"/>
      <c r="J61" s="137"/>
      <c r="M61" s="143"/>
      <c r="P61" s="236">
        <v>271.81</v>
      </c>
      <c r="Q61" s="234"/>
      <c r="R61" s="153"/>
      <c r="S61" s="235"/>
    </row>
    <row r="62" spans="2:19" ht="18.75">
      <c r="H62" s="144" t="s">
        <v>128</v>
      </c>
      <c r="I62" s="145"/>
      <c r="J62" s="137"/>
      <c r="M62" s="143"/>
      <c r="P62" s="237" t="s">
        <v>166</v>
      </c>
      <c r="Q62" s="238"/>
      <c r="R62" s="238"/>
      <c r="S62" s="239"/>
    </row>
    <row r="63" spans="2:19" ht="18.75">
      <c r="H63" s="37" t="s">
        <v>129</v>
      </c>
      <c r="I63" s="142"/>
      <c r="J63" s="146"/>
      <c r="L63" s="147"/>
      <c r="M63" s="138"/>
      <c r="P63" s="152"/>
      <c r="Q63" s="152"/>
      <c r="R63" s="152"/>
      <c r="S63" s="152"/>
    </row>
    <row r="64" spans="2:19" ht="18.75">
      <c r="H64" s="37" t="s">
        <v>130</v>
      </c>
      <c r="I64" s="145"/>
      <c r="M64" s="148"/>
      <c r="P64" s="152"/>
      <c r="Q64" s="152"/>
      <c r="R64" s="152"/>
      <c r="S64" s="152"/>
    </row>
    <row r="65" spans="8:19" ht="18.75">
      <c r="H65" s="37" t="s">
        <v>131</v>
      </c>
      <c r="I65" s="142"/>
      <c r="M65" s="149"/>
      <c r="P65" s="152"/>
      <c r="Q65" s="152"/>
      <c r="R65" s="152"/>
      <c r="S65" s="152"/>
    </row>
    <row r="66" spans="8:19">
      <c r="H66" s="144" t="s">
        <v>132</v>
      </c>
      <c r="I66" s="145"/>
      <c r="M66" s="150"/>
    </row>
    <row r="67" spans="8:19" ht="18.75">
      <c r="H67" s="37" t="s">
        <v>133</v>
      </c>
      <c r="I67" s="142"/>
      <c r="J67" s="151"/>
      <c r="M67" s="38"/>
      <c r="P67" s="152"/>
    </row>
    <row r="68" spans="8:19" ht="19.5" thickBot="1">
      <c r="H68" s="43"/>
      <c r="I68" s="154" t="s">
        <v>180</v>
      </c>
      <c r="J68" s="44"/>
      <c r="K68" s="44"/>
      <c r="L68" s="44"/>
      <c r="M68" s="45"/>
      <c r="P68" s="15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41B20-C0E6-F44D-A28B-AA1AE760F9FA}">
  <dimension ref="A2:F21"/>
  <sheetViews>
    <sheetView topLeftCell="A4" workbookViewId="0">
      <selection activeCell="L31" sqref="L31"/>
    </sheetView>
  </sheetViews>
  <sheetFormatPr defaultColWidth="10.625" defaultRowHeight="15.75"/>
  <cols>
    <col min="5" max="5" width="18.5" style="2" customWidth="1"/>
  </cols>
  <sheetData>
    <row r="2" spans="1:6">
      <c r="A2" t="s">
        <v>156</v>
      </c>
    </row>
    <row r="4" spans="1:6" ht="16.5" thickBot="1">
      <c r="C4" s="1" t="s">
        <v>0</v>
      </c>
    </row>
    <row r="5" spans="1:6" ht="17.25" thickTop="1" thickBot="1">
      <c r="B5" s="3"/>
      <c r="C5" s="4"/>
      <c r="D5" s="5" t="s">
        <v>1</v>
      </c>
      <c r="E5" s="6" t="s">
        <v>2</v>
      </c>
      <c r="F5" s="7" t="s">
        <v>3</v>
      </c>
    </row>
    <row r="6" spans="1:6">
      <c r="B6" s="8" t="s">
        <v>4</v>
      </c>
      <c r="C6" s="9" t="s">
        <v>5</v>
      </c>
      <c r="D6" s="10">
        <v>1910563</v>
      </c>
      <c r="E6" s="11">
        <v>196141752</v>
      </c>
      <c r="F6" s="12">
        <v>102.66175572331296</v>
      </c>
    </row>
    <row r="7" spans="1:6">
      <c r="B7" s="13" t="s">
        <v>6</v>
      </c>
      <c r="C7" s="14" t="s">
        <v>7</v>
      </c>
      <c r="D7" s="10">
        <v>642203</v>
      </c>
      <c r="E7" s="11">
        <v>52127745</v>
      </c>
      <c r="F7" s="15">
        <v>81.170198519782687</v>
      </c>
    </row>
    <row r="8" spans="1:6">
      <c r="B8" s="13" t="s">
        <v>8</v>
      </c>
      <c r="C8" s="16" t="s">
        <v>9</v>
      </c>
      <c r="D8" s="10">
        <v>998465</v>
      </c>
      <c r="E8" s="11">
        <v>201562673</v>
      </c>
      <c r="F8" s="17">
        <v>201.8725473601979</v>
      </c>
    </row>
    <row r="9" spans="1:6">
      <c r="B9" s="13" t="s">
        <v>10</v>
      </c>
      <c r="C9" s="18" t="s">
        <v>11</v>
      </c>
      <c r="D9" s="10">
        <v>192331</v>
      </c>
      <c r="E9" s="11">
        <v>49519645</v>
      </c>
      <c r="F9" s="19">
        <v>257.47094852103925</v>
      </c>
    </row>
    <row r="10" spans="1:6" ht="16.5" thickBot="1">
      <c r="B10" s="20"/>
      <c r="C10" s="53" t="s">
        <v>12</v>
      </c>
      <c r="D10" s="54">
        <v>2410113</v>
      </c>
      <c r="E10" s="55">
        <v>583088375</v>
      </c>
      <c r="F10" s="56">
        <v>241.93404002218983</v>
      </c>
    </row>
    <row r="11" spans="1:6" ht="17.25" thickTop="1" thickBot="1">
      <c r="B11" s="3" t="s">
        <v>13</v>
      </c>
      <c r="C11" s="57" t="s">
        <v>14</v>
      </c>
      <c r="D11" s="58">
        <v>6644</v>
      </c>
      <c r="E11" s="59">
        <v>3196970</v>
      </c>
      <c r="F11" s="60">
        <v>481.18151715833835</v>
      </c>
    </row>
    <row r="14" spans="1:6" ht="16.5" thickBot="1">
      <c r="C14" s="1" t="s">
        <v>15</v>
      </c>
    </row>
    <row r="15" spans="1:6" ht="17.25" thickTop="1" thickBot="1">
      <c r="B15" s="3"/>
      <c r="C15" s="25"/>
      <c r="D15" s="5" t="s">
        <v>1</v>
      </c>
      <c r="E15" s="6" t="s">
        <v>2</v>
      </c>
      <c r="F15" s="7" t="s">
        <v>3</v>
      </c>
    </row>
    <row r="16" spans="1:6" ht="16.5" thickTop="1">
      <c r="B16" s="8" t="s">
        <v>4</v>
      </c>
      <c r="C16" s="26" t="s">
        <v>5</v>
      </c>
      <c r="D16" s="27">
        <v>8030141</v>
      </c>
      <c r="E16" s="28">
        <v>570276706</v>
      </c>
      <c r="F16" s="29">
        <v>71.017022739700337</v>
      </c>
    </row>
    <row r="17" spans="2:6">
      <c r="B17" s="13" t="s">
        <v>6</v>
      </c>
      <c r="C17" s="14" t="s">
        <v>7</v>
      </c>
      <c r="D17" s="10">
        <v>21575460</v>
      </c>
      <c r="E17" s="11">
        <v>244414260</v>
      </c>
      <c r="F17" s="15">
        <v>11.32834525891916</v>
      </c>
    </row>
    <row r="18" spans="2:6">
      <c r="B18" s="13" t="s">
        <v>8</v>
      </c>
      <c r="C18" s="16" t="s">
        <v>9</v>
      </c>
      <c r="D18" s="10">
        <v>78024</v>
      </c>
      <c r="E18" s="11">
        <v>20212814</v>
      </c>
      <c r="F18" s="17">
        <v>259.05893058546087</v>
      </c>
    </row>
    <row r="19" spans="2:6">
      <c r="B19" s="13" t="s">
        <v>10</v>
      </c>
      <c r="C19" s="18" t="s">
        <v>11</v>
      </c>
      <c r="D19" s="10">
        <v>621</v>
      </c>
      <c r="E19" s="11">
        <v>128463</v>
      </c>
      <c r="F19" s="19">
        <v>206.8647342995169</v>
      </c>
    </row>
    <row r="20" spans="2:6" ht="16.5" thickBot="1">
      <c r="B20" s="20"/>
      <c r="C20" s="30" t="s">
        <v>12</v>
      </c>
      <c r="D20" s="31">
        <v>489700</v>
      </c>
      <c r="E20" s="32">
        <v>89350552</v>
      </c>
      <c r="F20" s="33">
        <v>182.45977537267714</v>
      </c>
    </row>
    <row r="21" spans="2:6" ht="16.5" thickBot="1">
      <c r="B21" s="3" t="s">
        <v>13</v>
      </c>
      <c r="C21" s="21" t="s">
        <v>14</v>
      </c>
      <c r="D21" s="22">
        <v>14095</v>
      </c>
      <c r="E21" s="23">
        <v>3298524</v>
      </c>
      <c r="F21" s="24">
        <v>234.02085846044696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3B7E-96CC-8D4D-883C-FECB511CACD7}">
  <dimension ref="A1:P31"/>
  <sheetViews>
    <sheetView workbookViewId="0">
      <selection activeCell="H11" sqref="H11"/>
    </sheetView>
  </sheetViews>
  <sheetFormatPr defaultColWidth="10.625" defaultRowHeight="15.75"/>
  <sheetData>
    <row r="1" spans="1:12">
      <c r="A1" s="1" t="s">
        <v>16</v>
      </c>
    </row>
    <row r="3" spans="1:12" ht="16.5" thickBot="1"/>
    <row r="4" spans="1:12">
      <c r="B4" s="34" t="s">
        <v>17</v>
      </c>
      <c r="C4" s="35"/>
      <c r="D4" s="35"/>
      <c r="E4" s="35"/>
      <c r="F4" s="35"/>
      <c r="G4" s="35" t="s">
        <v>18</v>
      </c>
      <c r="H4" s="35"/>
      <c r="I4" s="35"/>
      <c r="J4" s="35"/>
      <c r="K4" s="35"/>
      <c r="L4" s="36"/>
    </row>
    <row r="5" spans="1:12">
      <c r="B5" s="37"/>
      <c r="D5" t="s">
        <v>19</v>
      </c>
      <c r="G5" t="s">
        <v>20</v>
      </c>
      <c r="L5" s="38"/>
    </row>
    <row r="6" spans="1:12">
      <c r="B6" s="37" t="s">
        <v>21</v>
      </c>
      <c r="C6">
        <v>0.09</v>
      </c>
      <c r="D6" s="39"/>
      <c r="E6" t="s">
        <v>22</v>
      </c>
      <c r="L6" s="38"/>
    </row>
    <row r="7" spans="1:12">
      <c r="B7" s="37" t="s">
        <v>23</v>
      </c>
      <c r="C7">
        <v>0.153</v>
      </c>
      <c r="D7" s="40"/>
      <c r="L7" s="38"/>
    </row>
    <row r="8" spans="1:12">
      <c r="B8" s="37" t="s">
        <v>24</v>
      </c>
      <c r="G8" t="s">
        <v>25</v>
      </c>
      <c r="L8" s="38"/>
    </row>
    <row r="9" spans="1:12">
      <c r="B9" s="37"/>
      <c r="G9" s="41" t="s">
        <v>21</v>
      </c>
      <c r="H9" s="42" t="s">
        <v>168</v>
      </c>
      <c r="L9" s="38"/>
    </row>
    <row r="10" spans="1:12">
      <c r="B10" s="37"/>
      <c r="G10" s="41" t="s">
        <v>23</v>
      </c>
      <c r="H10" s="42" t="s">
        <v>169</v>
      </c>
      <c r="L10" s="38"/>
    </row>
    <row r="11" spans="1:12">
      <c r="B11" s="37" t="s">
        <v>26</v>
      </c>
      <c r="L11" s="38"/>
    </row>
    <row r="12" spans="1:12">
      <c r="B12" s="37"/>
      <c r="D12" t="s">
        <v>19</v>
      </c>
      <c r="L12" s="38"/>
    </row>
    <row r="13" spans="1:12">
      <c r="B13" s="37" t="s">
        <v>21</v>
      </c>
      <c r="C13">
        <v>8.0000000000000002E-3</v>
      </c>
      <c r="D13" s="39"/>
      <c r="E13" t="s">
        <v>22</v>
      </c>
      <c r="L13" s="38"/>
    </row>
    <row r="14" spans="1:12">
      <c r="B14" s="37" t="s">
        <v>23</v>
      </c>
      <c r="C14">
        <v>2.4E-2</v>
      </c>
      <c r="D14" s="40"/>
      <c r="L14" s="38"/>
    </row>
    <row r="15" spans="1:12" ht="16.5" thickBot="1">
      <c r="B15" s="43" t="s">
        <v>24</v>
      </c>
      <c r="C15" s="44"/>
      <c r="D15" s="44"/>
      <c r="E15" s="44"/>
      <c r="F15" s="44"/>
      <c r="G15" s="44"/>
      <c r="H15" s="44"/>
      <c r="I15" s="44"/>
      <c r="J15" s="44"/>
      <c r="K15" s="44"/>
      <c r="L15" s="45"/>
    </row>
    <row r="18" spans="1:16">
      <c r="A18" s="1" t="s">
        <v>27</v>
      </c>
      <c r="P18" s="46"/>
    </row>
    <row r="19" spans="1:16" ht="16.5" thickBot="1"/>
    <row r="20" spans="1:16">
      <c r="A20" s="34" t="s">
        <v>28</v>
      </c>
      <c r="B20" s="35"/>
      <c r="C20" s="35" t="s">
        <v>29</v>
      </c>
      <c r="D20" s="35"/>
      <c r="E20" s="35"/>
      <c r="F20" s="36"/>
    </row>
    <row r="21" spans="1:16">
      <c r="A21" s="37"/>
      <c r="F21" s="38"/>
    </row>
    <row r="22" spans="1:16">
      <c r="A22" s="37" t="s">
        <v>30</v>
      </c>
      <c r="F22" s="38"/>
      <c r="I22" s="47"/>
      <c r="J22" s="47" t="s">
        <v>31</v>
      </c>
      <c r="K22" s="47" t="s">
        <v>32</v>
      </c>
    </row>
    <row r="23" spans="1:16">
      <c r="A23" s="37" t="s">
        <v>24</v>
      </c>
      <c r="B23">
        <v>29.78</v>
      </c>
      <c r="F23" s="38"/>
      <c r="I23" s="48" t="s">
        <v>21</v>
      </c>
      <c r="J23" s="49" t="s">
        <v>170</v>
      </c>
      <c r="K23" s="49" t="s">
        <v>171</v>
      </c>
    </row>
    <row r="24" spans="1:16" ht="16.5" thickBot="1">
      <c r="A24" s="43" t="s">
        <v>21</v>
      </c>
      <c r="B24" s="44">
        <v>15.93</v>
      </c>
      <c r="C24" s="50"/>
      <c r="D24" s="44" t="s">
        <v>33</v>
      </c>
      <c r="E24" s="44"/>
      <c r="F24" s="45"/>
      <c r="I24" s="48" t="s">
        <v>23</v>
      </c>
      <c r="J24" s="51" t="s">
        <v>172</v>
      </c>
      <c r="K24" s="49" t="s">
        <v>169</v>
      </c>
    </row>
    <row r="26" spans="1:16" ht="16.5" thickBot="1"/>
    <row r="27" spans="1:16">
      <c r="A27" s="34" t="s">
        <v>34</v>
      </c>
      <c r="B27" s="35"/>
      <c r="C27" s="35"/>
      <c r="D27" s="35"/>
      <c r="E27" s="35"/>
      <c r="F27" s="36"/>
    </row>
    <row r="28" spans="1:16">
      <c r="A28" s="37" t="s">
        <v>35</v>
      </c>
      <c r="F28" s="38"/>
    </row>
    <row r="29" spans="1:16">
      <c r="A29" s="37"/>
      <c r="F29" s="38"/>
    </row>
    <row r="30" spans="1:16">
      <c r="A30" s="37" t="s">
        <v>24</v>
      </c>
      <c r="B30">
        <v>28.41</v>
      </c>
      <c r="F30" s="38"/>
    </row>
    <row r="31" spans="1:16" ht="16.5" thickBot="1">
      <c r="A31" s="43" t="s">
        <v>23</v>
      </c>
      <c r="B31" s="44">
        <v>3.91</v>
      </c>
      <c r="C31" s="52"/>
      <c r="D31" s="44" t="s">
        <v>33</v>
      </c>
      <c r="E31" s="44"/>
      <c r="F31" s="4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1FCC-4E05-1F4B-8A49-721B440E6D93}">
  <dimension ref="A1:N45"/>
  <sheetViews>
    <sheetView workbookViewId="0">
      <selection activeCell="E6" sqref="E6"/>
    </sheetView>
  </sheetViews>
  <sheetFormatPr defaultColWidth="10.625" defaultRowHeight="15.75"/>
  <cols>
    <col min="1" max="1" width="25.625" customWidth="1"/>
    <col min="2" max="2" width="14.125" customWidth="1"/>
    <col min="4" max="4" width="16" customWidth="1"/>
    <col min="12" max="12" width="33.875" customWidth="1"/>
  </cols>
  <sheetData>
    <row r="1" spans="1:13">
      <c r="A1" s="1" t="s">
        <v>36</v>
      </c>
      <c r="L1" s="1" t="s">
        <v>37</v>
      </c>
    </row>
    <row r="2" spans="1:13">
      <c r="A2" t="s">
        <v>161</v>
      </c>
      <c r="L2" t="s">
        <v>38</v>
      </c>
      <c r="M2" t="s">
        <v>162</v>
      </c>
    </row>
    <row r="3" spans="1:13" ht="16.5" thickBot="1"/>
    <row r="4" spans="1:13" ht="16.5" thickBot="1">
      <c r="A4" s="1" t="s">
        <v>39</v>
      </c>
      <c r="L4" s="34" t="s">
        <v>40</v>
      </c>
      <c r="M4" s="36"/>
    </row>
    <row r="5" spans="1:13">
      <c r="A5" s="34" t="s">
        <v>41</v>
      </c>
      <c r="B5" s="36" t="s">
        <v>42</v>
      </c>
      <c r="L5" s="37" t="s">
        <v>43</v>
      </c>
      <c r="M5" s="38"/>
    </row>
    <row r="6" spans="1:13">
      <c r="A6" s="37"/>
      <c r="B6" s="38"/>
      <c r="L6" s="37" t="s">
        <v>44</v>
      </c>
      <c r="M6" s="61"/>
    </row>
    <row r="7" spans="1:13">
      <c r="A7" s="37" t="s">
        <v>45</v>
      </c>
      <c r="B7" s="38"/>
      <c r="L7" s="62" t="s">
        <v>46</v>
      </c>
      <c r="M7" s="63"/>
    </row>
    <row r="8" spans="1:13">
      <c r="A8" s="37" t="s">
        <v>47</v>
      </c>
      <c r="B8" s="64"/>
      <c r="L8" s="62" t="s">
        <v>48</v>
      </c>
      <c r="M8" s="63"/>
    </row>
    <row r="9" spans="1:13">
      <c r="A9" s="37" t="s">
        <v>43</v>
      </c>
      <c r="B9" s="64"/>
      <c r="L9" s="37" t="s">
        <v>49</v>
      </c>
      <c r="M9" s="38"/>
    </row>
    <row r="10" spans="1:13">
      <c r="A10" s="37" t="s">
        <v>44</v>
      </c>
      <c r="B10" s="65"/>
      <c r="L10" s="37" t="s">
        <v>50</v>
      </c>
      <c r="M10" s="38"/>
    </row>
    <row r="11" spans="1:13">
      <c r="A11" s="37" t="s">
        <v>51</v>
      </c>
      <c r="B11" s="64"/>
      <c r="L11" s="37" t="s">
        <v>52</v>
      </c>
      <c r="M11" s="38"/>
    </row>
    <row r="12" spans="1:13" ht="16.5" thickBot="1">
      <c r="A12" s="37" t="s">
        <v>53</v>
      </c>
      <c r="B12" s="64"/>
      <c r="L12" s="66" t="s">
        <v>54</v>
      </c>
      <c r="M12" s="67"/>
    </row>
    <row r="13" spans="1:13" ht="16.5" thickBot="1">
      <c r="A13" s="43" t="s">
        <v>55</v>
      </c>
      <c r="B13" s="68"/>
    </row>
    <row r="14" spans="1:13" ht="16.5" thickBot="1">
      <c r="B14" s="69"/>
      <c r="L14" s="70" t="s">
        <v>56</v>
      </c>
      <c r="M14" s="71" t="s">
        <v>173</v>
      </c>
    </row>
    <row r="15" spans="1:13" ht="16.5" thickBot="1">
      <c r="A15" s="70" t="s">
        <v>56</v>
      </c>
      <c r="B15" s="71" t="s">
        <v>172</v>
      </c>
      <c r="L15" s="72" t="s">
        <v>57</v>
      </c>
      <c r="M15" s="73" t="s">
        <v>172</v>
      </c>
    </row>
    <row r="16" spans="1:13" ht="16.5" thickBot="1">
      <c r="A16" s="72" t="s">
        <v>57</v>
      </c>
      <c r="B16" s="73" t="s">
        <v>174</v>
      </c>
    </row>
    <row r="17" spans="1:14" ht="16.5" thickBot="1">
      <c r="L17" s="34"/>
      <c r="M17" s="74" t="s">
        <v>58</v>
      </c>
    </row>
    <row r="18" spans="1:14">
      <c r="A18" s="34"/>
      <c r="B18" s="74" t="s">
        <v>58</v>
      </c>
      <c r="L18" s="75" t="s">
        <v>43</v>
      </c>
      <c r="M18" s="76">
        <f>+M5</f>
        <v>0</v>
      </c>
    </row>
    <row r="19" spans="1:14">
      <c r="A19" s="75" t="s">
        <v>43</v>
      </c>
      <c r="B19" s="76">
        <f>-B9</f>
        <v>0</v>
      </c>
      <c r="L19" s="75" t="s">
        <v>51</v>
      </c>
      <c r="M19" s="76">
        <f>+M7+M8</f>
        <v>0</v>
      </c>
      <c r="N19" s="77"/>
    </row>
    <row r="20" spans="1:14" ht="16.5" thickBot="1">
      <c r="A20" s="75" t="s">
        <v>51</v>
      </c>
      <c r="B20" s="76">
        <f>-B11</f>
        <v>0</v>
      </c>
      <c r="L20" s="43"/>
      <c r="M20" s="68">
        <f>SUM(M18:M19)</f>
        <v>0</v>
      </c>
    </row>
    <row r="21" spans="1:14" ht="16.5" thickBot="1">
      <c r="A21" s="43"/>
      <c r="B21" s="68">
        <f>SUM(B19:B20)</f>
        <v>0</v>
      </c>
    </row>
    <row r="25" spans="1:14" ht="16.5" thickBot="1">
      <c r="A25" s="1" t="s">
        <v>59</v>
      </c>
    </row>
    <row r="26" spans="1:14">
      <c r="A26" s="78" t="s">
        <v>60</v>
      </c>
      <c r="B26" s="79"/>
      <c r="C26" s="35" t="s">
        <v>61</v>
      </c>
      <c r="D26" s="80"/>
      <c r="E26" s="35"/>
      <c r="F26" s="35"/>
      <c r="G26" s="35"/>
      <c r="H26" s="35"/>
      <c r="I26" s="36"/>
    </row>
    <row r="27" spans="1:14">
      <c r="A27" s="81" t="s">
        <v>62</v>
      </c>
      <c r="B27" s="82"/>
      <c r="C27" s="209"/>
      <c r="D27" s="83"/>
      <c r="E27" s="84"/>
      <c r="F27" t="s">
        <v>63</v>
      </c>
      <c r="I27" s="38"/>
    </row>
    <row r="28" spans="1:14">
      <c r="A28" s="81" t="s">
        <v>64</v>
      </c>
      <c r="B28" s="82"/>
      <c r="C28" s="210"/>
      <c r="D28" s="83"/>
      <c r="I28" s="38"/>
    </row>
    <row r="29" spans="1:14">
      <c r="A29" s="81" t="s">
        <v>65</v>
      </c>
      <c r="B29" s="82"/>
      <c r="C29" s="209"/>
      <c r="D29" s="83"/>
      <c r="I29" s="38"/>
    </row>
    <row r="30" spans="1:14">
      <c r="A30" s="81" t="s">
        <v>66</v>
      </c>
      <c r="B30" s="82"/>
      <c r="C30" s="210"/>
      <c r="D30" s="83"/>
      <c r="I30" s="38"/>
    </row>
    <row r="31" spans="1:14">
      <c r="A31" s="81" t="s">
        <v>67</v>
      </c>
      <c r="B31" s="82"/>
      <c r="C31" s="210"/>
      <c r="D31" s="83"/>
      <c r="I31" s="38"/>
    </row>
    <row r="32" spans="1:14">
      <c r="A32" s="81" t="s">
        <v>68</v>
      </c>
      <c r="B32" s="82"/>
      <c r="C32" s="209"/>
      <c r="D32" s="83"/>
      <c r="I32" s="38"/>
    </row>
    <row r="33" spans="1:9">
      <c r="A33" s="81" t="s">
        <v>69</v>
      </c>
      <c r="B33" s="82"/>
      <c r="C33" s="210"/>
      <c r="D33" s="83"/>
      <c r="I33" s="38"/>
    </row>
    <row r="34" spans="1:9">
      <c r="A34" s="81" t="s">
        <v>70</v>
      </c>
      <c r="B34" s="82"/>
      <c r="C34" s="210"/>
      <c r="D34" s="83"/>
      <c r="I34" s="38"/>
    </row>
    <row r="35" spans="1:9">
      <c r="A35" s="81" t="s">
        <v>71</v>
      </c>
      <c r="B35" s="82"/>
      <c r="C35" s="210"/>
      <c r="D35" s="83"/>
      <c r="I35" s="38"/>
    </row>
    <row r="36" spans="1:9">
      <c r="A36" s="81" t="s">
        <v>72</v>
      </c>
      <c r="B36" s="82"/>
      <c r="C36" s="210"/>
      <c r="D36" s="83"/>
      <c r="I36" s="38"/>
    </row>
    <row r="37" spans="1:9">
      <c r="A37" s="81" t="s">
        <v>73</v>
      </c>
      <c r="B37" s="82"/>
      <c r="C37" s="210"/>
      <c r="D37" s="83"/>
      <c r="I37" s="38"/>
    </row>
    <row r="38" spans="1:9">
      <c r="A38" s="85" t="s">
        <v>74</v>
      </c>
      <c r="B38" s="86"/>
      <c r="C38" s="210"/>
      <c r="D38" s="83"/>
      <c r="I38" s="38"/>
    </row>
    <row r="39" spans="1:9" ht="16.5" thickBot="1">
      <c r="A39" s="81" t="s">
        <v>75</v>
      </c>
      <c r="B39" s="87"/>
      <c r="C39" s="88"/>
      <c r="D39" s="83"/>
      <c r="I39" s="38"/>
    </row>
    <row r="40" spans="1:9" ht="16.5" thickBot="1">
      <c r="A40" s="81"/>
      <c r="B40" s="87" t="s">
        <v>63</v>
      </c>
      <c r="C40" s="89" t="s">
        <v>175</v>
      </c>
      <c r="D40" s="90"/>
      <c r="E40" s="91"/>
      <c r="F40" s="92"/>
      <c r="G40" s="92"/>
      <c r="H40" s="93"/>
      <c r="I40" s="38"/>
    </row>
    <row r="41" spans="1:9">
      <c r="A41" s="81"/>
      <c r="B41" s="87" t="s">
        <v>76</v>
      </c>
      <c r="C41" s="211" t="s">
        <v>174</v>
      </c>
      <c r="D41" s="90">
        <f>+B38-D40</f>
        <v>0</v>
      </c>
      <c r="I41" s="38"/>
    </row>
    <row r="42" spans="1:9" ht="16.5" thickBot="1">
      <c r="A42" s="94"/>
      <c r="B42" s="95"/>
      <c r="C42" s="96"/>
      <c r="D42" s="97">
        <f>SUM(D40:D41)</f>
        <v>0</v>
      </c>
      <c r="E42" s="44"/>
      <c r="F42" s="44"/>
      <c r="G42" s="44"/>
      <c r="H42" s="44"/>
      <c r="I42" s="45"/>
    </row>
    <row r="45" spans="1:9">
      <c r="C45" s="15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33C7BE82-CDB2-40EC-B62E-9234171CE379}"/>
</file>

<file path=customXml/itemProps2.xml><?xml version="1.0" encoding="utf-8"?>
<ds:datastoreItem xmlns:ds="http://schemas.openxmlformats.org/officeDocument/2006/customXml" ds:itemID="{089DCB9C-D107-4499-AB04-76C7A2C3E2D3}"/>
</file>

<file path=customXml/itemProps3.xml><?xml version="1.0" encoding="utf-8"?>
<ds:datastoreItem xmlns:ds="http://schemas.openxmlformats.org/officeDocument/2006/customXml" ds:itemID="{7421EA86-8557-4299-93EC-F018EDAF5A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1.BS COP (billet model)</vt:lpstr>
      <vt:lpstr>2. BS COP (RM input model)</vt:lpstr>
      <vt:lpstr>3a.CNV2a</vt:lpstr>
      <vt:lpstr>3b.CNV2b</vt:lpstr>
      <vt:lpstr>4.Billets and RM Imports</vt:lpstr>
      <vt:lpstr>5.Energy-Labour costs</vt:lpstr>
      <vt:lpstr>6.SGA.Profit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Richard Warren</cp:lastModifiedBy>
  <dcterms:created xsi:type="dcterms:W3CDTF">2021-06-30T06:25:39Z</dcterms:created>
  <dcterms:modified xsi:type="dcterms:W3CDTF">2021-07-05T19:22:54Z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