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TLee\Work Folders\Documents\UK Biodiesel Expiry Review\"/>
    </mc:Choice>
  </mc:AlternateContent>
  <xr:revisionPtr revIDLastSave="0" documentId="8_{FD3767E5-0BC7-41B1-8C94-1D387280E9D5}" xr6:coauthVersionLast="47" xr6:coauthVersionMax="47" xr10:uidLastSave="{00000000-0000-0000-0000-000000000000}"/>
  <bookViews>
    <workbookView xWindow="2730" yWindow="1980" windowWidth="21600" windowHeight="11295" firstSheet="3" activeTab="4" xr2:uid="{6A30870D-2BA1-4939-B774-C8D1A9C29B91}"/>
  </bookViews>
  <sheets>
    <sheet name="Guidance" sheetId="1" r:id="rId1"/>
    <sheet name="INTERNAL_USE_" sheetId="2" state="hidden" r:id="rId2"/>
    <sheet name="Contents" sheetId="3" r:id="rId3"/>
    <sheet name="Section_A&gt;&gt;&gt;&gt;" sheetId="4" r:id="rId4"/>
    <sheet name="A1_Biodiesel_Imports_&amp;_Exports" sheetId="5" r:id="rId5"/>
    <sheet name="A2_Upstream_Imports_&amp;_Export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7" i="6" l="1"/>
  <c r="D107" i="6"/>
  <c r="F107" i="6"/>
  <c r="F102" i="6"/>
  <c r="E102" i="6"/>
  <c r="C102" i="6"/>
  <c r="D102" i="6"/>
  <c r="E107" i="6"/>
  <c r="E112" i="6"/>
  <c r="E117" i="6"/>
  <c r="F117" i="6"/>
  <c r="D117" i="6"/>
  <c r="C117" i="6"/>
  <c r="F112" i="6"/>
  <c r="D112" i="6"/>
  <c r="C112" i="6"/>
  <c r="F92" i="6"/>
  <c r="E92" i="6"/>
  <c r="D92" i="6"/>
  <c r="C92" i="6"/>
  <c r="F87" i="6"/>
  <c r="E87" i="6"/>
  <c r="D87" i="6"/>
  <c r="C87" i="6"/>
  <c r="F82" i="6"/>
  <c r="E82" i="6"/>
  <c r="D82" i="6"/>
  <c r="C82" i="6"/>
  <c r="F77" i="6"/>
  <c r="E77" i="6"/>
  <c r="D77" i="6"/>
  <c r="C77" i="6"/>
  <c r="D62" i="5"/>
  <c r="D57" i="5"/>
  <c r="D52" i="5"/>
  <c r="C67" i="5"/>
  <c r="C62" i="5"/>
  <c r="C57" i="5"/>
  <c r="C52" i="5"/>
  <c r="F67" i="5"/>
  <c r="F62" i="5"/>
  <c r="F57" i="5"/>
  <c r="F52" i="5"/>
  <c r="E67" i="5"/>
  <c r="E62" i="5"/>
  <c r="E57" i="5"/>
  <c r="E52" i="5"/>
  <c r="D67" i="5"/>
  <c r="F60" i="6" l="1"/>
  <c r="E60" i="6"/>
  <c r="D60" i="6"/>
  <c r="C60" i="6"/>
  <c r="F55" i="6"/>
  <c r="E55" i="6"/>
  <c r="D55" i="6"/>
  <c r="C55" i="6"/>
  <c r="D30" i="6"/>
  <c r="C30" i="6"/>
  <c r="F35" i="6"/>
  <c r="E35" i="6"/>
  <c r="D35" i="6"/>
  <c r="C35" i="6"/>
  <c r="F30" i="6"/>
  <c r="E30" i="6"/>
  <c r="F25" i="6"/>
  <c r="E25" i="6"/>
  <c r="D25" i="6"/>
  <c r="C25" i="6"/>
  <c r="F20" i="6"/>
  <c r="E20" i="6"/>
  <c r="D20" i="6"/>
  <c r="C20" i="6"/>
  <c r="F34" i="5"/>
  <c r="E34" i="5"/>
  <c r="D34" i="5"/>
  <c r="C34" i="5"/>
  <c r="F29" i="5"/>
  <c r="E29" i="5"/>
  <c r="D29" i="5"/>
  <c r="C29" i="5"/>
  <c r="F24" i="5"/>
  <c r="E24" i="5"/>
  <c r="D24" i="5"/>
  <c r="C24" i="5"/>
  <c r="F19" i="5"/>
  <c r="E19" i="5"/>
  <c r="D19" i="5"/>
  <c r="C19" i="5"/>
  <c r="C4" i="6" l="1"/>
  <c r="B1" i="6"/>
  <c r="C4" i="5"/>
  <c r="B1" i="5"/>
  <c r="B13" i="2"/>
  <c r="B12" i="2"/>
  <c r="B11" i="2"/>
  <c r="B10" i="2"/>
  <c r="B9" i="2"/>
  <c r="I124" i="1"/>
  <c r="H124" i="1"/>
  <c r="G124" i="1"/>
  <c r="C6" i="5" l="1"/>
  <c r="C7" i="5"/>
  <c r="C6" i="6"/>
  <c r="C7" i="6"/>
</calcChain>
</file>

<file path=xl/sharedStrings.xml><?xml version="1.0" encoding="utf-8"?>
<sst xmlns="http://schemas.openxmlformats.org/spreadsheetml/2006/main" count="419" uniqueCount="203">
  <si>
    <t>TRA Countervailing Expiry review
  Annex for Foreign Govenerment</t>
  </si>
  <si>
    <t>Case details</t>
  </si>
  <si>
    <t>Case Number</t>
  </si>
  <si>
    <t>ER0083</t>
  </si>
  <si>
    <t>Case Name</t>
  </si>
  <si>
    <t>Biodiesel products form the US</t>
  </si>
  <si>
    <t>Country</t>
  </si>
  <si>
    <t>Government department</t>
  </si>
  <si>
    <t>Example PLC</t>
  </si>
  <si>
    <t>Completed on Behalf of:</t>
  </si>
  <si>
    <t>Deadline</t>
  </si>
  <si>
    <t>Case team email</t>
  </si>
  <si>
    <t>ER0083@traderemedies.gov.uk</t>
  </si>
  <si>
    <t>Type of data being submitted</t>
  </si>
  <si>
    <t>Non-confidential</t>
  </si>
  <si>
    <t xml:space="preserve">Click on cell to the left and  from the drop-down menu select either "Confidential" or "Non-confidential" </t>
  </si>
  <si>
    <t>Start</t>
  </si>
  <si>
    <t>End</t>
  </si>
  <si>
    <t>Period of Investigation (POI)</t>
  </si>
  <si>
    <t>Last financial year prior to POI</t>
  </si>
  <si>
    <t>Injury Period (IP)</t>
  </si>
  <si>
    <t>Accounting currency</t>
  </si>
  <si>
    <t>GBP</t>
  </si>
  <si>
    <t>Please supply all values and volumes in these terms</t>
  </si>
  <si>
    <t>Units of volume</t>
  </si>
  <si>
    <t>Litres</t>
  </si>
  <si>
    <t>Layout of annex tabs</t>
  </si>
  <si>
    <t>Each tab in the annex consists of the following items:</t>
  </si>
  <si>
    <r>
      <rPr>
        <b/>
        <sz val="12"/>
        <color rgb="FF000000"/>
        <rFont val="Arial"/>
        <family val="2"/>
      </rPr>
      <t xml:space="preserve">Case details </t>
    </r>
    <r>
      <rPr>
        <sz val="12"/>
        <color rgb="FF000000"/>
        <rFont val="Arial"/>
        <family val="2"/>
      </rPr>
      <t>table -This is a prepopulated table  at the beginning of each tab.   This contains the case number, company name, Period of investigation (POI( and Injury Period (IP).  Please note that you do not have to complete it.</t>
    </r>
  </si>
  <si>
    <r>
      <rPr>
        <b/>
        <sz val="12"/>
        <color rgb="FF000000"/>
        <rFont val="Arial"/>
        <family val="2"/>
      </rPr>
      <t>Instructions</t>
    </r>
    <r>
      <rPr>
        <sz val="12"/>
        <color rgb="FF000000"/>
        <rFont val="Arial"/>
        <family val="2"/>
      </rPr>
      <t xml:space="preserve">   - This gives some basic points on how to complete the tab and the table(s) contained within it,</t>
    </r>
  </si>
  <si>
    <r>
      <rPr>
        <b/>
        <sz val="12"/>
        <color rgb="FF000000"/>
        <rFont val="Arial"/>
        <family val="2"/>
      </rPr>
      <t>Accounting currency and /or unit of volume table</t>
    </r>
    <r>
      <rPr>
        <sz val="12"/>
        <color rgb="FF000000"/>
        <rFont val="Arial"/>
        <family val="2"/>
      </rPr>
      <t xml:space="preserve"> -  Not all tabs include this.  This appears above the main data tables.   This is to collect information on the units used to measure volume and value in the data table.</t>
    </r>
  </si>
  <si>
    <r>
      <rPr>
        <b/>
        <sz val="12"/>
        <color rgb="FF000000"/>
        <rFont val="Arial"/>
        <family val="2"/>
      </rPr>
      <t xml:space="preserve">Main data </t>
    </r>
    <r>
      <rPr>
        <sz val="12"/>
        <color rgb="FF000000"/>
        <rFont val="Arial"/>
        <family val="2"/>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lablelled [1] to [n], which can be cross-referenced to the Notes section which appear underneath the table.  </t>
    </r>
  </si>
  <si>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lablelled [1] to [n], which can be cross-referenced to the main table.</t>
    </r>
  </si>
  <si>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</si>
  <si>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</si>
  <si>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</si>
  <si>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</si>
  <si>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</si>
  <si>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</si>
  <si>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</si>
  <si>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UK: The Trade Remedies (Dumping and Subsidisation) (EU Exit) Regulations 2019</t>
  </si>
  <si>
    <t>The Trade Remedies (Dumping and Subsidisation) (EU Exit) Regulations 2019</t>
  </si>
  <si>
    <t>TRA Public File</t>
  </si>
  <si>
    <t>TRA Investigations - Trade Remedies Service - GOV.UK</t>
  </si>
  <si>
    <t>Note on data and methodologies</t>
  </si>
  <si>
    <r>
      <t xml:space="preserve">Please provide us with all formulae and steps used in your calculations and </t>
    </r>
    <r>
      <rPr>
        <b/>
        <u/>
        <sz val="12"/>
        <color rgb="FF000000"/>
        <rFont val="Arial"/>
        <family val="2"/>
      </rPr>
      <t>keep a record</t>
    </r>
    <r>
      <rPr>
        <sz val="12"/>
        <color rgb="FF000000"/>
        <rFont val="Arial"/>
        <family val="2"/>
      </rPr>
      <t xml:space="preserve"> of these and all related material/documentation.</t>
    </r>
  </si>
  <si>
    <r>
      <t xml:space="preserve">It is strongly suggested that you read this </t>
    </r>
    <r>
      <rPr>
        <b/>
        <u/>
        <sz val="12"/>
        <color rgb="FF000000"/>
        <rFont val="Arial"/>
        <family val="2"/>
      </rPr>
      <t>whole</t>
    </r>
    <r>
      <rPr>
        <sz val="12"/>
        <color rgb="FF000000"/>
        <rFont val="Arial"/>
        <family val="2"/>
      </rPr>
      <t xml:space="preserve"> page before progressing further. </t>
    </r>
  </si>
  <si>
    <t>Exchange rates and currency conversion</t>
  </si>
  <si>
    <t xml:space="preserve">Where a currency conversion is required, we suggest you use the Bank of England exchange rate database where possible. If you use another method, please use this table to record where you have done so, and the rationale for doing so. Add more lines if required. </t>
  </si>
  <si>
    <t>GBP exchange rates | Bank of England | Database</t>
  </si>
  <si>
    <t>Question</t>
  </si>
  <si>
    <t>Method used</t>
  </si>
  <si>
    <t>Rationale</t>
  </si>
  <si>
    <t>Relevant Links</t>
  </si>
  <si>
    <t>A2.2</t>
  </si>
  <si>
    <t>Example: Exchange.com rates used</t>
  </si>
  <si>
    <t xml:space="preserve">Bank of England does not show CNY against JPY rates </t>
  </si>
  <si>
    <t>exchange.com/dates</t>
  </si>
  <si>
    <t>Formula and modifications</t>
  </si>
  <si>
    <t xml:space="preserve">If you add or modify any formula or function to the questionnaire or annexes, please record the details and rationale here. Add more lines if required. </t>
  </si>
  <si>
    <t>Details</t>
  </si>
  <si>
    <t>Formats</t>
  </si>
  <si>
    <t>Dates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</si>
  <si>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</si>
  <si>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</si>
  <si>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</si>
  <si>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</si>
  <si>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</si>
  <si>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</si>
  <si>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</si>
  <si>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</si>
  <si>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</si>
  <si>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</si>
  <si>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</si>
  <si>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</si>
  <si>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</si>
  <si>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</si>
  <si>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</si>
  <si>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</si>
  <si>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</si>
  <si>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</si>
  <si>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</si>
  <si>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</si>
  <si>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</si>
  <si>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</si>
  <si>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</si>
  <si>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</si>
  <si>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</si>
  <si>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</si>
  <si>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</si>
  <si>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</si>
  <si>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</si>
  <si>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</si>
  <si>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</si>
  <si>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</si>
  <si>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</si>
  <si>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</si>
  <si>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 xml:space="preserve">Non-Confidential </t>
  </si>
  <si>
    <t>Year 1</t>
  </si>
  <si>
    <t>Year 2</t>
  </si>
  <si>
    <t>Year 3</t>
  </si>
  <si>
    <t>Year 4</t>
  </si>
  <si>
    <t xml:space="preserve"> </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</si>
  <si>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</si>
  <si>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</si>
  <si>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</si>
  <si>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</si>
  <si>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</si>
  <si>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</si>
  <si>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</si>
  <si>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</si>
  <si>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UK Producer</t>
  </si>
  <si>
    <t>Retailer</t>
  </si>
  <si>
    <t>Independent</t>
  </si>
  <si>
    <t>Captive sales</t>
  </si>
  <si>
    <t>YES</t>
  </si>
  <si>
    <t>Own product</t>
  </si>
  <si>
    <t xml:space="preserve">Importer/distributor </t>
  </si>
  <si>
    <t>Distributor</t>
  </si>
  <si>
    <t>Associated</t>
  </si>
  <si>
    <t>Use</t>
  </si>
  <si>
    <t>NO</t>
  </si>
  <si>
    <t>Purchased</t>
  </si>
  <si>
    <t>Provider of raw materials</t>
  </si>
  <si>
    <t>End-User</t>
  </si>
  <si>
    <t>Seller of raw materials</t>
  </si>
  <si>
    <t>Internal transfer</t>
  </si>
  <si>
    <t>Purchase like goods for own use</t>
  </si>
  <si>
    <t>Other</t>
  </si>
  <si>
    <t>Purchase like goods for sale</t>
  </si>
  <si>
    <t>Injury period</t>
  </si>
  <si>
    <t>POI</t>
  </si>
  <si>
    <t>Glossary</t>
  </si>
  <si>
    <t>Contents</t>
  </si>
  <si>
    <t>Section</t>
  </si>
  <si>
    <t>Annex tabs</t>
  </si>
  <si>
    <t>Link to questionnaire main section</t>
  </si>
  <si>
    <t>Sub-section of questionnaire</t>
  </si>
  <si>
    <t>A</t>
  </si>
  <si>
    <t>Biodiesel Imports and Exports</t>
  </si>
  <si>
    <t>Section A: About the case</t>
  </si>
  <si>
    <t>A2: Imports and Exports</t>
  </si>
  <si>
    <t>Upstream Imports and Exports</t>
  </si>
  <si>
    <t>C</t>
  </si>
  <si>
    <t>Subsidies</t>
  </si>
  <si>
    <t>Section C: Subsidies</t>
  </si>
  <si>
    <t>C2: General information and programme eligibility</t>
  </si>
  <si>
    <t>Program beneficiaries</t>
  </si>
  <si>
    <t>C4: Subsidies received under the programmes</t>
  </si>
  <si>
    <t>Contents page</t>
  </si>
  <si>
    <t>Section A: Import and Export data</t>
  </si>
  <si>
    <t>Section tabs</t>
  </si>
  <si>
    <t>Biodiesel Imports &amp; Exports</t>
  </si>
  <si>
    <t>A2 Imports and Exports</t>
  </si>
  <si>
    <t>Upstream Imports &amp; Exports</t>
  </si>
  <si>
    <t>Imports and Exports of Biodiesel product</t>
  </si>
  <si>
    <t>Case no.:</t>
  </si>
  <si>
    <t>Government of Country:</t>
  </si>
  <si>
    <t>POI:</t>
  </si>
  <si>
    <t>Injury period (IP):</t>
  </si>
  <si>
    <t>Instructions:</t>
  </si>
  <si>
    <r>
      <rPr>
        <sz val="9"/>
        <color rgb="FF000000"/>
        <rFont val="Arial"/>
        <family val="2"/>
      </rPr>
      <t>▪ C</t>
    </r>
    <r>
      <rPr>
        <sz val="11"/>
        <color rgb="FF000000"/>
        <rFont val="Arial"/>
        <family val="2"/>
      </rPr>
      <t>omplete the table below, by product, for all like goods imported/exported during the Period of Investigation (POI).</t>
    </r>
  </si>
  <si>
    <t>▪ Alternatively, if easier, please supply an Appendix/Exhibit in your format that supplies the same data/information.</t>
  </si>
  <si>
    <t xml:space="preserve">Period </t>
  </si>
  <si>
    <t>Imports (volume)</t>
  </si>
  <si>
    <t>Imports (Value)</t>
  </si>
  <si>
    <t>Exports (Volume)</t>
  </si>
  <si>
    <t>Exports Value</t>
  </si>
  <si>
    <t>$</t>
  </si>
  <si>
    <t>2022 Q1</t>
  </si>
  <si>
    <t>2022 Q2</t>
  </si>
  <si>
    <t>2022 Q3</t>
  </si>
  <si>
    <t>2022 Q4</t>
  </si>
  <si>
    <t>2022 TOTAL</t>
  </si>
  <si>
    <t>2023 Q1</t>
  </si>
  <si>
    <t>2023 Q2</t>
  </si>
  <si>
    <t>2023 Q3</t>
  </si>
  <si>
    <t>2023 Q4</t>
  </si>
  <si>
    <t>2023 TOTAL</t>
  </si>
  <si>
    <t>2024 Q1</t>
  </si>
  <si>
    <t>2024 Q2</t>
  </si>
  <si>
    <t>2024 Q3</t>
  </si>
  <si>
    <t>2024 Q4</t>
  </si>
  <si>
    <t>2024 TOTAL</t>
  </si>
  <si>
    <t>2025 Q1</t>
  </si>
  <si>
    <t>2025 Q2</t>
  </si>
  <si>
    <t>2025 Q3</t>
  </si>
  <si>
    <t>2025 Q4</t>
  </si>
  <si>
    <t xml:space="preserve">2025 TOTAL </t>
  </si>
  <si>
    <t>Imports and Exports of upstream inputs</t>
  </si>
  <si>
    <r>
      <rPr>
        <sz val="9"/>
        <color rgb="FF000000"/>
        <rFont val="Aptos Narrow"/>
        <family val="2"/>
      </rPr>
      <t>▪</t>
    </r>
    <r>
      <rPr>
        <sz val="9"/>
        <color rgb="FF000000"/>
        <rFont val="Arial"/>
        <family val="2"/>
      </rPr>
      <t xml:space="preserve"> C</t>
    </r>
    <r>
      <rPr>
        <sz val="11"/>
        <color rgb="FF000000"/>
        <rFont val="Arial"/>
        <family val="2"/>
      </rPr>
      <t>omplete the table below for all upstream imports and exports of feedstock (by type) for the last 4 calendar years.</t>
    </r>
  </si>
  <si>
    <t>U.S. Imports of Biodiesel from the UK and U.S. Exports of Biodiesel to the UK (HS 3826.00.00.00)</t>
  </si>
  <si>
    <t>Notes:</t>
  </si>
  <si>
    <t>U.S. Export Values are reported on a FAS basis.</t>
  </si>
  <si>
    <t>U.S. Import Values are reported on a Customs Value basis.</t>
  </si>
  <si>
    <t>U.S Import and Export Quantities are reported in Metric Tons, converted to liters using a conversion rate of 1,136 liters per metric ton.</t>
  </si>
  <si>
    <t>U.S. Imports of Tallow from the UK and U.S. Exports of Tallow to the UK (HS 1502.10.00.00)</t>
  </si>
  <si>
    <t>U.S. Imports of Used Cooking Oil (UCO) from the UK and U.S. Exports of Used Cooking Oil (UCO) to the UK (HS 1518.00.00.00)</t>
  </si>
  <si>
    <t>U.S Import and Export Quantities are reported in Metric Tons, converted to liters using a conversion rate of 1,043.1738 liters per metric ton.</t>
  </si>
  <si>
    <t>Source: U.S. Census Bureau.</t>
  </si>
  <si>
    <t>U.S. Imports of Biodiesel from the World and U.S. Exports of Biodiesel to the World (HS 3826.00.00.00)</t>
  </si>
  <si>
    <t>U.S. Imports of Used Cooking Oil (UCO) from the World and U.S. Exports of Used Cooking Oil (UCO) to the World (HS 1518.00.00.00)</t>
  </si>
  <si>
    <t>U.S. Imports of Tallow from the World and U.S. Exports of Tallow to the World (HS 1502.10.00.00)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</si>
</sst>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Red]&quot;-&quot;[$£]#,##0.00"/>
    <numFmt numFmtId="166" formatCode="dd/mm/yyyy"/>
    <numFmt numFmtId="167" formatCode="[$-809]dddd&quot;, &quot;mmmm&quot; &quot;dd&quot;, &quot;yyyy"/>
  </numFmts>
  <fonts count="37">
    <font>
      <sz val="11"/>
      <color rgb="FF000000"/>
      <name val="Aptos Narrow"/>
      <family val="2"/>
    </font>
    <font>
      <sz val="11"/>
      <color rgb="FF000000"/>
      <name val="Aptos Narrow"/>
      <family val="2"/>
    </font>
    <font>
      <sz val="11"/>
      <color rgb="FF9C0006"/>
      <name val="Aptos Narrow"/>
      <family val="2"/>
    </font>
    <font>
      <u/>
      <sz val="11"/>
      <color rgb="FF000000"/>
      <name val="Aptos Narrow"/>
      <family val="2"/>
    </font>
    <font>
      <b/>
      <u/>
      <sz val="11"/>
      <color rgb="FF000000"/>
      <name val="Aptos Narrow"/>
      <family val="2"/>
    </font>
    <font>
      <sz val="11"/>
      <color rgb="FF006100"/>
      <name val="Aptos Narrow"/>
      <family val="2"/>
    </font>
    <font>
      <i/>
      <sz val="11"/>
      <color rgb="FF7F7F7F"/>
      <name val="Aptos Narrow"/>
      <family val="2"/>
    </font>
    <font>
      <b/>
      <sz val="15"/>
      <color rgb="FF0E2841"/>
      <name val="Aptos Narrow"/>
      <family val="2"/>
    </font>
    <font>
      <u/>
      <sz val="11"/>
      <color rgb="FF467886"/>
      <name val="Aptos Narrow"/>
      <family val="2"/>
    </font>
    <font>
      <sz val="10"/>
      <color rgb="FF000000"/>
      <name val="Arial"/>
      <family val="2"/>
    </font>
    <font>
      <sz val="11"/>
      <color rgb="FF000000"/>
      <name val="Arial"/>
      <family val="2"/>
    </font>
    <font>
      <b/>
      <sz val="28"/>
      <color rgb="FF0E2841"/>
      <name val="Aptos Narrow"/>
      <family val="2"/>
    </font>
    <font>
      <b/>
      <sz val="12"/>
      <color rgb="FFFFFFFF"/>
      <name val="Arial"/>
      <family val="2"/>
    </font>
    <font>
      <sz val="12"/>
      <color rgb="FF000000"/>
      <name val="Arial"/>
      <family val="2"/>
    </font>
    <font>
      <b/>
      <sz val="12"/>
      <color rgb="FF000000"/>
      <name val="Arial"/>
      <family val="2"/>
    </font>
    <font>
      <i/>
      <sz val="10"/>
      <color rgb="FF7F7F7F"/>
      <name val="Arial"/>
      <family val="2"/>
    </font>
    <font>
      <sz val="11"/>
      <color rgb="FFFFFFFF"/>
      <name val="Arial"/>
      <family val="2"/>
    </font>
    <font>
      <u/>
      <sz val="12"/>
      <color rgb="FF467886"/>
      <name val="Arial"/>
      <family val="2"/>
    </font>
    <font>
      <b/>
      <sz val="16"/>
      <color rgb="FF000000"/>
      <name val="Arial"/>
      <family val="2"/>
    </font>
    <font>
      <b/>
      <u/>
      <sz val="12"/>
      <color rgb="FF000000"/>
      <name val="Arial"/>
      <family val="2"/>
    </font>
    <font>
      <u/>
      <sz val="12"/>
      <color rgb="FF467886"/>
      <name val="Ariel"/>
    </font>
    <font>
      <b/>
      <sz val="11"/>
      <color rgb="FF000000"/>
      <name val="Arial"/>
      <family val="2"/>
    </font>
    <font>
      <b/>
      <sz val="11"/>
      <color rgb="FF006100"/>
      <name val="Aptos Narrow"/>
      <family val="2"/>
    </font>
    <font>
      <sz val="11"/>
      <color rgb="FF0B0C0C"/>
      <name val="Arial"/>
      <family val="2"/>
    </font>
    <font>
      <sz val="12"/>
      <color rgb="FF0B0C0C"/>
      <name val="Arial"/>
      <family val="2"/>
    </font>
    <font>
      <b/>
      <sz val="11"/>
      <color rgb="FFFFFFFF"/>
      <name val="Aptos Narrow"/>
      <family val="2"/>
    </font>
    <font>
      <b/>
      <sz val="11"/>
      <color rgb="FF000000"/>
      <name val="Aptos Narrow"/>
      <family val="2"/>
    </font>
    <font>
      <b/>
      <u/>
      <sz val="12"/>
      <color rgb="FF467886"/>
      <name val="Arial"/>
      <family val="2"/>
    </font>
    <font>
      <b/>
      <sz val="28"/>
      <color rgb="FF000000"/>
      <name val="Calibri"/>
      <family val="2"/>
    </font>
    <font>
      <b/>
      <sz val="14"/>
      <color rgb="FF000000"/>
      <name val="Arial"/>
      <family val="2"/>
    </font>
    <font>
      <b/>
      <u/>
      <sz val="11"/>
      <color rgb="FF467886"/>
      <name val="Arial"/>
      <family val="2"/>
    </font>
    <font>
      <b/>
      <sz val="14"/>
      <color rgb="FFFFFFFF"/>
      <name val="Arial"/>
      <family val="2"/>
    </font>
    <font>
      <b/>
      <sz val="11"/>
      <color rgb="FFFFFFFF"/>
      <name val="Arial"/>
      <family val="2"/>
    </font>
    <font>
      <sz val="9"/>
      <color rgb="FF000000"/>
      <name val="Arial"/>
      <family val="2"/>
    </font>
    <font>
      <b/>
      <sz val="11"/>
      <color rgb="FFFF0000"/>
      <name val="Arial"/>
      <family val="2"/>
    </font>
    <font>
      <sz val="9"/>
      <color rgb="FF000000"/>
      <name val="Aptos Narrow"/>
      <family val="2"/>
    </font>
    <font>
      <sz val="11"/>
      <name val="Aptos Narrow"/>
      <family val="2"/>
      <scheme val="minor"/>
    </font>
  </fonts>
  <fills count="15">
    <fill>
      <patternFill patternType="none"/>
    </fill>
    <fill>
      <patternFill patternType="gray125"/>
    </fill>
    <fill>
      <patternFill patternType="solid">
        <fgColor rgb="FFFFC7CE"/>
        <bgColor rgb="FFFFC7CE"/>
      </patternFill>
    </fill>
    <fill>
      <patternFill patternType="solid">
        <fgColor rgb="FFE97132"/>
        <bgColor rgb="FFE97132"/>
      </patternFill>
    </fill>
    <fill>
      <patternFill patternType="solid">
        <fgColor rgb="FF4EA72E"/>
        <bgColor rgb="FF4EA72E"/>
      </patternFill>
    </fill>
    <fill>
      <patternFill patternType="solid">
        <fgColor rgb="FFC6EFCE"/>
        <bgColor rgb="FFC6EFCE"/>
      </patternFill>
    </fill>
    <fill>
      <patternFill patternType="solid">
        <fgColor rgb="FFFFFFCC"/>
        <bgColor rgb="FFFFFFCC"/>
      </patternFill>
    </fill>
    <fill>
      <patternFill patternType="solid">
        <fgColor rgb="FFFFFFFF"/>
        <bgColor rgb="FFFFFFFF"/>
      </patternFill>
    </fill>
    <fill>
      <patternFill patternType="solid">
        <fgColor rgb="FF24135F"/>
        <bgColor rgb="FF24135F"/>
      </patternFill>
    </fill>
    <fill>
      <patternFill patternType="solid">
        <fgColor rgb="FFD9D9D9"/>
        <bgColor rgb="FFD9D9D9"/>
      </patternFill>
    </fill>
    <fill>
      <patternFill patternType="solid">
        <fgColor rgb="FFFF0000"/>
        <bgColor rgb="FFFF0000"/>
      </patternFill>
    </fill>
    <fill>
      <patternFill patternType="solid">
        <fgColor rgb="FF92D050"/>
        <bgColor rgb="FF92D050"/>
      </patternFill>
    </fill>
    <fill>
      <patternFill patternType="solid">
        <fgColor rgb="FFC00000"/>
        <bgColor rgb="FFC00000"/>
      </patternFill>
    </fill>
    <fill>
      <patternFill patternType="solid">
        <fgColor theme="2"/>
        <bgColor rgb="FFFFFFFF"/>
      </patternFill>
    </fill>
    <fill>
      <patternFill patternType="solid">
        <fgColor theme="2"/>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right/>
      <top/>
      <bottom style="thick">
        <color rgb="FF156082"/>
      </bottom>
      <diagonal/>
    </border>
    <border>
      <left style="medium">
        <color rgb="FF000000"/>
      </left>
      <right/>
      <top/>
      <bottom/>
      <diagonal/>
    </border>
    <border>
      <left style="medium">
        <color rgb="FF000000"/>
      </left>
      <right style="thin">
        <color rgb="FF000000"/>
      </right>
      <top style="medium">
        <color rgb="FF000000"/>
      </top>
      <bottom/>
      <diagonal/>
    </border>
    <border>
      <left style="thin">
        <color rgb="FF000000"/>
      </left>
      <right/>
      <top style="thin">
        <color rgb="FF000000"/>
      </top>
      <bottom/>
      <diagonal/>
    </border>
    <border>
      <left style="medium">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7" fillId="0" borderId="2" applyNumberFormat="0" applyFill="0" applyAlignment="0" applyProtection="0"/>
    <xf numFmtId="0" fontId="5" fillId="5" borderId="0" applyNumberFormat="0" applyBorder="0" applyAlignment="0" applyProtection="0"/>
    <xf numFmtId="0" fontId="1" fillId="6" borderId="1" applyNumberFormat="0" applyFont="0" applyAlignment="0" applyProtection="0"/>
    <xf numFmtId="0" fontId="6" fillId="0" borderId="0" applyNumberForma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0" applyNumberFormat="0" applyBorder="0" applyAlignment="0" applyProtection="0"/>
    <xf numFmtId="0" fontId="8" fillId="0" borderId="0" applyNumberFormat="0" applyFill="0" applyBorder="0" applyAlignment="0" applyProtection="0"/>
    <xf numFmtId="0" fontId="9" fillId="0" borderId="0" applyNumberFormat="0" applyBorder="0" applyProtection="0"/>
  </cellStyleXfs>
  <cellXfs count="154">
    <xf numFmtId="0" fontId="0" fillId="0" borderId="0" xfId="0"/>
    <xf numFmtId="0" fontId="10" fillId="0" borderId="0" xfId="0" applyFont="1" applyAlignment="1">
      <alignment wrapText="1"/>
    </xf>
    <xf numFmtId="0" fontId="10" fillId="7" borderId="3" xfId="0" applyFont="1" applyFill="1" applyBorder="1" applyAlignment="1">
      <alignment wrapText="1"/>
    </xf>
    <xf numFmtId="0" fontId="10" fillId="7" borderId="0" xfId="0" applyFont="1" applyFill="1" applyAlignment="1">
      <alignment wrapText="1"/>
    </xf>
    <xf numFmtId="0" fontId="13" fillId="7" borderId="0" xfId="0" applyFont="1" applyFill="1" applyAlignment="1">
      <alignment wrapText="1"/>
    </xf>
    <xf numFmtId="0" fontId="6" fillId="0" borderId="0" xfId="4" applyFont="1" applyAlignment="1">
      <alignment horizontal="left" wrapText="1"/>
    </xf>
    <xf numFmtId="0" fontId="15" fillId="7" borderId="0" xfId="4" applyFont="1" applyFill="1" applyAlignment="1">
      <alignment horizontal="left" vertical="center" wrapText="1"/>
    </xf>
    <xf numFmtId="0" fontId="10" fillId="0" borderId="0" xfId="0" applyFont="1" applyAlignment="1">
      <alignment vertical="top" wrapText="1"/>
    </xf>
    <xf numFmtId="0" fontId="6" fillId="7" borderId="0" xfId="4" applyFont="1" applyFill="1" applyAlignment="1">
      <alignment wrapText="1"/>
    </xf>
    <xf numFmtId="0" fontId="14" fillId="7" borderId="0" xfId="0" applyFont="1" applyFill="1" applyAlignment="1">
      <alignment horizontal="left" vertical="center" wrapText="1"/>
    </xf>
    <xf numFmtId="166" fontId="13" fillId="7" borderId="0" xfId="0" applyNumberFormat="1" applyFont="1" applyFill="1" applyAlignment="1">
      <alignment horizontal="center" wrapText="1"/>
    </xf>
    <xf numFmtId="0" fontId="6" fillId="7" borderId="0" xfId="4" applyFont="1" applyFill="1" applyAlignment="1">
      <alignment vertical="top"/>
    </xf>
    <xf numFmtId="0" fontId="14" fillId="7" borderId="9" xfId="0" applyFont="1" applyFill="1" applyBorder="1" applyAlignment="1">
      <alignment horizontal="center" vertical="top" wrapText="1"/>
    </xf>
    <xf numFmtId="0" fontId="14" fillId="7" borderId="10" xfId="0" applyFont="1" applyFill="1" applyBorder="1" applyAlignment="1">
      <alignment horizontal="center" vertical="top" wrapText="1"/>
    </xf>
    <xf numFmtId="0" fontId="16" fillId="0" borderId="0" xfId="0" applyFont="1" applyAlignment="1">
      <alignment wrapText="1"/>
    </xf>
    <xf numFmtId="0" fontId="17" fillId="7" borderId="0" xfId="9" applyFont="1" applyFill="1" applyAlignment="1">
      <alignment horizontal="left" vertical="center" wrapText="1"/>
    </xf>
    <xf numFmtId="0" fontId="13" fillId="7" borderId="10" xfId="3" applyFont="1" applyFill="1" applyBorder="1" applyAlignment="1">
      <alignment horizontal="left" vertical="center" wrapText="1"/>
    </xf>
    <xf numFmtId="0" fontId="13" fillId="7" borderId="11" xfId="3" applyFont="1" applyFill="1" applyBorder="1" applyAlignment="1">
      <alignment horizontal="left" vertical="center" wrapText="1"/>
    </xf>
    <xf numFmtId="0" fontId="13" fillId="7" borderId="14" xfId="3" applyFont="1" applyFill="1" applyBorder="1" applyAlignment="1">
      <alignment horizontal="left" vertical="center" wrapText="1"/>
    </xf>
    <xf numFmtId="0" fontId="14" fillId="9" borderId="7" xfId="0" applyFont="1" applyFill="1" applyBorder="1"/>
    <xf numFmtId="0" fontId="13" fillId="0" borderId="1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21" fillId="9" borderId="7" xfId="0" applyFont="1" applyFill="1" applyBorder="1" applyAlignment="1">
      <alignment horizontal="center" vertical="center"/>
    </xf>
    <xf numFmtId="0" fontId="14" fillId="7" borderId="11"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8" fillId="7" borderId="0" xfId="0" applyFont="1" applyFill="1" applyAlignment="1">
      <alignment horizontal="center" vertical="center" wrapText="1"/>
    </xf>
    <xf numFmtId="165" fontId="24" fillId="7" borderId="7" xfId="0" applyNumberFormat="1" applyFont="1" applyFill="1" applyBorder="1" applyAlignment="1">
      <alignment horizontal="center" vertical="center" wrapText="1"/>
    </xf>
    <xf numFmtId="0" fontId="24" fillId="7" borderId="7" xfId="0" applyFont="1" applyFill="1" applyBorder="1" applyAlignment="1">
      <alignment horizontal="center" vertical="center" wrapText="1"/>
    </xf>
    <xf numFmtId="0" fontId="13" fillId="7" borderId="7" xfId="0" applyFont="1" applyFill="1" applyBorder="1" applyAlignment="1">
      <alignment vertical="center" wrapText="1"/>
    </xf>
    <xf numFmtId="0" fontId="0" fillId="7" borderId="0" xfId="0" applyFill="1"/>
    <xf numFmtId="0" fontId="0" fillId="7" borderId="7" xfId="0" applyFill="1" applyBorder="1"/>
    <xf numFmtId="0" fontId="0" fillId="7" borderId="7" xfId="0" applyFill="1" applyBorder="1"/>
    <xf numFmtId="0" fontId="25" fillId="10" borderId="0" xfId="0" applyFont="1" applyFill="1"/>
    <xf numFmtId="0" fontId="26" fillId="11" borderId="0" xfId="0" applyFont="1" applyFill="1"/>
    <xf numFmtId="0" fontId="26" fillId="0" borderId="0" xfId="0" applyFont="1"/>
    <xf numFmtId="0" fontId="21" fillId="7" borderId="19" xfId="0" applyFont="1" applyFill="1" applyBorder="1" applyAlignment="1">
      <alignment horizontal="center" vertical="center" wrapText="1"/>
    </xf>
    <xf numFmtId="0" fontId="0" fillId="0" borderId="0" xfId="0" applyAlignment="1">
      <alignment vertical="top"/>
    </xf>
    <xf numFmtId="0" fontId="0" fillId="0" borderId="0" xfId="0" applyAlignment="1">
      <alignment vertical="top" wrapText="1"/>
    </xf>
    <xf numFmtId="0" fontId="27" fillId="11" borderId="0" xfId="9" applyFont="1" applyFill="1" applyAlignment="1">
      <alignment horizontal="center"/>
    </xf>
    <xf numFmtId="0" fontId="29" fillId="9" borderId="12" xfId="0" applyFont="1" applyFill="1" applyBorder="1" applyAlignment="1">
      <alignment vertical="top"/>
    </xf>
    <xf numFmtId="0" fontId="29" fillId="9" borderId="12" xfId="0" applyFont="1" applyFill="1" applyBorder="1" applyAlignment="1">
      <alignment vertical="top" wrapText="1"/>
    </xf>
    <xf numFmtId="0" fontId="13" fillId="0" borderId="0" xfId="0" applyFont="1"/>
    <xf numFmtId="0" fontId="27" fillId="0" borderId="7" xfId="9" applyFont="1" applyBorder="1" applyAlignment="1">
      <alignment horizontal="left" vertical="top"/>
    </xf>
    <xf numFmtId="0" fontId="13" fillId="0" borderId="7" xfId="0" applyFont="1" applyBorder="1" applyAlignment="1">
      <alignment vertical="top" wrapText="1"/>
    </xf>
    <xf numFmtId="0" fontId="21" fillId="0" borderId="0" xfId="0" applyFont="1" applyAlignment="1">
      <alignment vertical="top"/>
    </xf>
    <xf numFmtId="0" fontId="10" fillId="0" borderId="0" xfId="0" applyFont="1" applyAlignment="1">
      <alignment vertical="top"/>
    </xf>
    <xf numFmtId="0" fontId="10" fillId="0" borderId="0" xfId="0" applyFont="1"/>
    <xf numFmtId="0" fontId="30" fillId="11" borderId="0" xfId="9" applyFont="1" applyFill="1" applyAlignment="1">
      <alignment horizontal="center"/>
    </xf>
    <xf numFmtId="0" fontId="30" fillId="9" borderId="0" xfId="9" applyFont="1" applyFill="1" applyAlignment="1">
      <alignment horizontal="center"/>
    </xf>
    <xf numFmtId="0" fontId="29" fillId="9" borderId="7" xfId="0" applyFont="1" applyFill="1" applyBorder="1" applyAlignment="1">
      <alignment vertical="top"/>
    </xf>
    <xf numFmtId="0" fontId="27" fillId="0" borderId="7" xfId="9" applyFont="1" applyBorder="1" applyAlignment="1">
      <alignment vertical="top"/>
    </xf>
    <xf numFmtId="0" fontId="13" fillId="0" borderId="0" xfId="0" applyFont="1" applyAlignment="1">
      <alignment vertical="top" wrapText="1"/>
    </xf>
    <xf numFmtId="0" fontId="21" fillId="7" borderId="0" xfId="9" applyFont="1" applyFill="1" applyAlignment="1">
      <alignment vertical="center"/>
    </xf>
    <xf numFmtId="0" fontId="10" fillId="7" borderId="0" xfId="0" applyFont="1" applyFill="1"/>
    <xf numFmtId="0" fontId="31" fillId="12" borderId="7" xfId="0" applyFont="1" applyFill="1" applyBorder="1" applyAlignment="1">
      <alignment vertical="center"/>
    </xf>
    <xf numFmtId="0" fontId="21" fillId="9" borderId="7" xfId="0" applyFont="1" applyFill="1" applyBorder="1" applyAlignment="1">
      <alignment horizontal="left" vertical="center"/>
    </xf>
    <xf numFmtId="0" fontId="10" fillId="0" borderId="7" xfId="0" applyFont="1" applyBorder="1" applyAlignment="1">
      <alignment horizontal="left" vertical="center"/>
    </xf>
    <xf numFmtId="0" fontId="10" fillId="7" borderId="0" xfId="0" applyFont="1" applyFill="1" applyAlignment="1">
      <alignment horizontal="left" vertical="center"/>
    </xf>
    <xf numFmtId="0" fontId="32" fillId="12" borderId="7" xfId="0" applyFont="1" applyFill="1" applyBorder="1" applyAlignment="1">
      <alignment horizontal="left" vertical="center" wrapText="1"/>
    </xf>
    <xf numFmtId="0" fontId="10" fillId="7" borderId="5" xfId="0" applyFont="1" applyFill="1" applyBorder="1"/>
    <xf numFmtId="0" fontId="10" fillId="7" borderId="20" xfId="0" applyFont="1" applyFill="1" applyBorder="1"/>
    <xf numFmtId="0" fontId="10" fillId="7" borderId="21" xfId="0" applyFont="1" applyFill="1" applyBorder="1"/>
    <xf numFmtId="0" fontId="10" fillId="7" borderId="10" xfId="0" applyFont="1" applyFill="1" applyBorder="1"/>
    <xf numFmtId="0" fontId="10" fillId="7" borderId="11" xfId="0" applyFont="1" applyFill="1" applyBorder="1"/>
    <xf numFmtId="0" fontId="10" fillId="7" borderId="14" xfId="0" applyFont="1" applyFill="1" applyBorder="1"/>
    <xf numFmtId="0" fontId="32" fillId="12" borderId="7" xfId="0" applyFont="1" applyFill="1" applyBorder="1" applyAlignment="1">
      <alignment horizontal="center" vertical="center" wrapText="1"/>
    </xf>
    <xf numFmtId="0" fontId="32" fillId="12" borderId="22" xfId="0" applyFont="1" applyFill="1" applyBorder="1" applyAlignment="1">
      <alignment horizontal="center" vertical="center" wrapText="1"/>
    </xf>
    <xf numFmtId="0" fontId="32" fillId="12" borderId="12" xfId="0" applyFont="1" applyFill="1" applyBorder="1" applyAlignment="1">
      <alignment horizontal="center" vertical="center" wrapText="1"/>
    </xf>
    <xf numFmtId="0" fontId="32" fillId="12" borderId="23" xfId="0" applyFont="1" applyFill="1" applyBorder="1" applyAlignment="1">
      <alignment horizontal="center" vertical="center" wrapText="1"/>
    </xf>
    <xf numFmtId="0" fontId="10" fillId="7" borderId="0" xfId="0" applyFont="1" applyFill="1" applyAlignment="1">
      <alignment vertical="center"/>
    </xf>
    <xf numFmtId="0" fontId="10" fillId="7" borderId="7" xfId="0" applyFont="1" applyFill="1" applyBorder="1"/>
    <xf numFmtId="0" fontId="10" fillId="0" borderId="7" xfId="0" applyFont="1" applyBorder="1" applyAlignment="1">
      <alignment wrapText="1"/>
    </xf>
    <xf numFmtId="0" fontId="21" fillId="0" borderId="0" xfId="0" applyFont="1" applyAlignment="1">
      <alignment horizontal="center"/>
    </xf>
    <xf numFmtId="0" fontId="10" fillId="7" borderId="0" xfId="0" applyFont="1" applyFill="1" applyAlignment="1">
      <alignment vertical="top"/>
    </xf>
    <xf numFmtId="0" fontId="10" fillId="7" borderId="0" xfId="0" applyFont="1" applyFill="1" applyAlignment="1">
      <alignment horizontal="center" vertical="top"/>
    </xf>
    <xf numFmtId="0" fontId="10" fillId="7" borderId="0" xfId="0" applyFont="1" applyFill="1" applyAlignment="1">
      <alignment horizontal="left" vertical="top" wrapText="1"/>
    </xf>
    <xf numFmtId="0" fontId="10" fillId="7" borderId="0" xfId="0" applyFont="1" applyFill="1" applyAlignment="1">
      <alignment horizontal="left" vertical="top"/>
    </xf>
    <xf numFmtId="0" fontId="34" fillId="7" borderId="0" xfId="0" applyFont="1" applyFill="1" applyAlignment="1">
      <alignment horizontal="left" vertical="center" wrapText="1"/>
    </xf>
    <xf numFmtId="0" fontId="34" fillId="7" borderId="0" xfId="0" applyFont="1" applyFill="1" applyAlignment="1">
      <alignment vertical="center"/>
    </xf>
    <xf numFmtId="0" fontId="9" fillId="0" borderId="0" xfId="0" applyFont="1" applyAlignment="1">
      <alignment horizontal="center" vertical="center" wrapText="1"/>
    </xf>
    <xf numFmtId="0" fontId="21" fillId="7" borderId="0" xfId="0" applyFont="1" applyFill="1" applyAlignment="1">
      <alignment horizontal="center"/>
    </xf>
    <xf numFmtId="0" fontId="10" fillId="0" borderId="0" xfId="0" applyFont="1" applyAlignment="1">
      <alignment horizontal="center" vertical="top"/>
    </xf>
    <xf numFmtId="0" fontId="0" fillId="7" borderId="0" xfId="0" applyFill="1"/>
    <xf numFmtId="0" fontId="0" fillId="7" borderId="0" xfId="0" applyFill="1" applyAlignment="1">
      <alignment horizontal="left" vertical="center"/>
    </xf>
    <xf numFmtId="0" fontId="21" fillId="7" borderId="0" xfId="0" applyFont="1" applyFill="1"/>
    <xf numFmtId="3" fontId="10" fillId="0" borderId="7" xfId="0" applyNumberFormat="1" applyFont="1" applyBorder="1" applyAlignment="1">
      <alignment wrapText="1"/>
    </xf>
    <xf numFmtId="0" fontId="10" fillId="13" borderId="7" xfId="0" applyFont="1" applyFill="1" applyBorder="1"/>
    <xf numFmtId="3" fontId="10" fillId="14" borderId="7" xfId="0" applyNumberFormat="1" applyFont="1" applyFill="1" applyBorder="1" applyAlignment="1">
      <alignment wrapText="1"/>
    </xf>
    <xf numFmtId="0" fontId="10" fillId="14" borderId="7" xfId="0" applyFont="1" applyFill="1" applyBorder="1" applyAlignment="1">
      <alignment wrapText="1"/>
    </xf>
    <xf numFmtId="0" fontId="10" fillId="0" borderId="0" xfId="0" applyFont="1" applyAlignment="1">
      <alignment horizontal="left"/>
    </xf>
    <xf numFmtId="1" fontId="10" fillId="14" borderId="7" xfId="0" applyNumberFormat="1" applyFont="1" applyFill="1" applyBorder="1" applyAlignment="1">
      <alignment wrapText="1"/>
    </xf>
    <xf numFmtId="0" fontId="10" fillId="7" borderId="0" xfId="0" applyFont="1" applyFill="1" applyBorder="1"/>
    <xf numFmtId="0" fontId="10" fillId="7" borderId="0" xfId="0" applyFont="1" applyFill="1" applyBorder="1" applyAlignment="1">
      <alignment wrapText="1"/>
    </xf>
    <xf numFmtId="0" fontId="0" fillId="13" borderId="7" xfId="0" applyFill="1" applyBorder="1"/>
    <xf numFmtId="0" fontId="0" fillId="7" borderId="0" xfId="0" applyFill="1" applyBorder="1"/>
    <xf numFmtId="3" fontId="10" fillId="13" borderId="7" xfId="0" applyNumberFormat="1" applyFont="1" applyFill="1" applyBorder="1"/>
    <xf numFmtId="3" fontId="36" fillId="0" borderId="24" xfId="0" applyNumberFormat="1" applyFont="1" applyBorder="1" applyAlignment="1">
      <alignment horizontal="right"/>
    </xf>
    <xf numFmtId="0" fontId="13" fillId="7" borderId="7" xfId="0" applyFont="1" applyFill="1" applyBorder="1" applyAlignment="1">
      <alignment horizontal="center" vertical="center" wrapText="1"/>
    </xf>
    <xf numFmtId="0" fontId="24" fillId="7" borderId="7" xfId="0" applyFont="1" applyFill="1" applyBorder="1" applyAlignment="1">
      <alignment horizontal="center" vertical="center" wrapText="1"/>
    </xf>
    <xf numFmtId="164" fontId="13" fillId="7" borderId="7" xfId="0" applyNumberFormat="1" applyFont="1" applyFill="1" applyBorder="1" applyAlignment="1">
      <alignment horizontal="center" wrapText="1"/>
    </xf>
    <xf numFmtId="0" fontId="13" fillId="7" borderId="7" xfId="0" applyFont="1" applyFill="1" applyBorder="1" applyAlignment="1">
      <alignment horizontal="center" wrapText="1"/>
    </xf>
    <xf numFmtId="0" fontId="14" fillId="9" borderId="7" xfId="0" applyFont="1" applyFill="1" applyBorder="1" applyAlignment="1">
      <alignment horizontal="center" vertical="center" wrapText="1"/>
    </xf>
    <xf numFmtId="0" fontId="13" fillId="7" borderId="7" xfId="0" applyFont="1" applyFill="1" applyBorder="1" applyAlignment="1">
      <alignment horizontal="center" vertical="top" wrapText="1"/>
    </xf>
    <xf numFmtId="0" fontId="22" fillId="5" borderId="7" xfId="2" applyFont="1" applyFill="1" applyBorder="1" applyAlignment="1">
      <alignment horizontal="center" wrapText="1"/>
    </xf>
    <xf numFmtId="0" fontId="23" fillId="7" borderId="7" xfId="0" applyFont="1" applyFill="1" applyBorder="1" applyAlignment="1">
      <alignment horizontal="center" vertical="top" wrapText="1"/>
    </xf>
    <xf numFmtId="0" fontId="10" fillId="7" borderId="7" xfId="0" applyFont="1" applyFill="1" applyBorder="1" applyAlignment="1">
      <alignment horizontal="center" vertical="center" wrapText="1"/>
    </xf>
    <xf numFmtId="0" fontId="18" fillId="7" borderId="0" xfId="0" applyFont="1" applyFill="1" applyAlignment="1">
      <alignment horizontal="left" vertical="center" wrapText="1"/>
    </xf>
    <xf numFmtId="0" fontId="21" fillId="9" borderId="7" xfId="0" applyFont="1" applyFill="1" applyBorder="1" applyAlignment="1">
      <alignment horizontal="center" vertical="center" wrapText="1"/>
    </xf>
    <xf numFmtId="0" fontId="10" fillId="7" borderId="7" xfId="0" applyFont="1" applyFill="1" applyBorder="1" applyAlignment="1">
      <alignment horizontal="left" vertical="top" wrapText="1"/>
    </xf>
    <xf numFmtId="166" fontId="13" fillId="7" borderId="7" xfId="0" applyNumberFormat="1" applyFont="1" applyFill="1" applyBorder="1" applyAlignment="1">
      <alignment horizontal="center" vertical="center" wrapText="1"/>
    </xf>
    <xf numFmtId="165" fontId="13" fillId="7" borderId="7" xfId="0" applyNumberFormat="1" applyFont="1" applyFill="1" applyBorder="1" applyAlignment="1">
      <alignment horizontal="center" vertical="center" wrapText="1"/>
    </xf>
    <xf numFmtId="0" fontId="0" fillId="0" borderId="7" xfId="0" applyFill="1" applyBorder="1"/>
    <xf numFmtId="0" fontId="14" fillId="7" borderId="11" xfId="0" applyFont="1" applyFill="1" applyBorder="1" applyAlignment="1">
      <alignment horizontal="left" vertical="center" wrapText="1"/>
    </xf>
    <xf numFmtId="0" fontId="13" fillId="7" borderId="7" xfId="0" applyFont="1" applyFill="1" applyBorder="1" applyAlignment="1">
      <alignment horizontal="left" vertical="center" wrapText="1"/>
    </xf>
    <xf numFmtId="0" fontId="14" fillId="9" borderId="7" xfId="0" applyFont="1" applyFill="1" applyBorder="1" applyAlignment="1">
      <alignment horizontal="left" wrapText="1"/>
    </xf>
    <xf numFmtId="0" fontId="13" fillId="0" borderId="7" xfId="0" applyFont="1" applyFill="1" applyBorder="1" applyAlignment="1">
      <alignment horizontal="left" vertical="center" wrapText="1"/>
    </xf>
    <xf numFmtId="0" fontId="13" fillId="0" borderId="7" xfId="0" applyFont="1" applyFill="1" applyBorder="1" applyAlignment="1">
      <alignment horizontal="left" vertical="center"/>
    </xf>
    <xf numFmtId="0" fontId="13" fillId="7" borderId="13" xfId="3" applyFont="1" applyFill="1" applyBorder="1" applyAlignment="1">
      <alignment horizontal="left" vertical="center" wrapText="1"/>
    </xf>
    <xf numFmtId="0" fontId="13" fillId="7" borderId="15" xfId="0" applyFont="1" applyFill="1" applyBorder="1" applyAlignment="1">
      <alignment horizontal="left" vertical="center" wrapText="1"/>
    </xf>
    <xf numFmtId="0" fontId="20" fillId="7" borderId="15" xfId="9" applyFont="1" applyFill="1" applyBorder="1" applyAlignment="1">
      <alignment horizontal="center" vertical="center" wrapText="1"/>
    </xf>
    <xf numFmtId="0" fontId="14" fillId="9" borderId="7" xfId="0" applyFont="1" applyFill="1" applyBorder="1" applyAlignment="1">
      <alignment horizontal="center" wrapText="1"/>
    </xf>
    <xf numFmtId="0" fontId="17" fillId="7" borderId="7" xfId="9" applyFont="1" applyFill="1" applyBorder="1" applyAlignment="1">
      <alignment horizontal="left" vertical="center" wrapText="1"/>
    </xf>
    <xf numFmtId="0" fontId="18" fillId="9" borderId="8" xfId="0" applyFont="1" applyFill="1" applyBorder="1" applyAlignment="1">
      <alignment horizontal="center" vertical="center" wrapText="1"/>
    </xf>
    <xf numFmtId="0" fontId="13" fillId="7" borderId="12" xfId="3" applyFont="1" applyFill="1" applyBorder="1" applyAlignment="1">
      <alignment horizontal="left" vertical="center" wrapText="1"/>
    </xf>
    <xf numFmtId="0" fontId="13" fillId="7" borderId="0" xfId="0" applyFont="1" applyFill="1" applyAlignment="1">
      <alignment horizontal="left" vertical="top" wrapText="1"/>
    </xf>
    <xf numFmtId="0" fontId="13" fillId="7" borderId="11" xfId="0" applyFont="1" applyFill="1" applyBorder="1" applyAlignment="1">
      <alignment horizontal="left" vertical="top" wrapText="1"/>
    </xf>
    <xf numFmtId="0" fontId="14" fillId="9" borderId="8" xfId="0" applyFont="1" applyFill="1" applyBorder="1" applyAlignment="1">
      <alignment horizontal="left" vertical="center" wrapText="1"/>
    </xf>
    <xf numFmtId="0" fontId="10" fillId="9" borderId="7" xfId="0" applyFont="1" applyFill="1" applyBorder="1" applyAlignment="1">
      <alignment horizontal="left" vertical="center"/>
    </xf>
    <xf numFmtId="0" fontId="10" fillId="7" borderId="7" xfId="0" applyFont="1" applyFill="1" applyBorder="1" applyAlignment="1">
      <alignment horizontal="left" vertical="center" wrapText="1"/>
    </xf>
    <xf numFmtId="0" fontId="10" fillId="0" borderId="7" xfId="0" applyFont="1" applyFill="1" applyBorder="1" applyAlignment="1">
      <alignment horizontal="left"/>
    </xf>
    <xf numFmtId="0" fontId="14" fillId="9" borderId="7" xfId="0" applyFont="1" applyFill="1" applyBorder="1" applyAlignment="1">
      <alignment horizontal="left" vertical="center" wrapText="1"/>
    </xf>
    <xf numFmtId="0" fontId="13" fillId="7" borderId="5" xfId="0" applyFont="1" applyFill="1" applyBorder="1" applyAlignment="1">
      <alignment horizontal="left" vertical="top" wrapText="1"/>
    </xf>
    <xf numFmtId="0" fontId="14" fillId="7" borderId="7" xfId="0" applyFont="1" applyFill="1" applyBorder="1" applyAlignment="1">
      <alignment horizontal="left" vertical="center" wrapText="1"/>
    </xf>
    <xf numFmtId="0" fontId="0" fillId="7" borderId="7" xfId="0" applyFill="1" applyBorder="1"/>
    <xf numFmtId="166" fontId="13" fillId="7" borderId="7" xfId="0" applyNumberFormat="1" applyFont="1" applyFill="1" applyBorder="1" applyAlignment="1">
      <alignment horizontal="center" wrapText="1"/>
    </xf>
    <xf numFmtId="0" fontId="15" fillId="7" borderId="9" xfId="4" applyFont="1" applyFill="1" applyBorder="1" applyAlignment="1">
      <alignment horizontal="center" vertical="center" wrapText="1"/>
    </xf>
    <xf numFmtId="0" fontId="0" fillId="9" borderId="7" xfId="0" applyFill="1" applyBorder="1"/>
    <xf numFmtId="167" fontId="8" fillId="7" borderId="7" xfId="9" applyNumberFormat="1" applyFont="1" applyFill="1" applyBorder="1" applyAlignment="1">
      <alignment horizontal="left" vertical="top" wrapText="1"/>
    </xf>
    <xf numFmtId="0" fontId="14" fillId="0" borderId="7" xfId="0" applyFont="1" applyFill="1" applyBorder="1" applyAlignment="1">
      <alignment horizontal="center" vertical="center"/>
    </xf>
    <xf numFmtId="0" fontId="0" fillId="7" borderId="8" xfId="0" applyFill="1" applyBorder="1"/>
    <xf numFmtId="0" fontId="13" fillId="0" borderId="7" xfId="0" applyFont="1" applyFill="1" applyBorder="1" applyAlignment="1">
      <alignment horizontal="left" wrapText="1"/>
    </xf>
    <xf numFmtId="0" fontId="0" fillId="8" borderId="4" xfId="0" applyFill="1" applyBorder="1"/>
    <xf numFmtId="0" fontId="11" fillId="7" borderId="5" xfId="1" applyFont="1" applyFill="1" applyBorder="1" applyAlignment="1">
      <alignment horizontal="center" vertical="center" wrapText="1"/>
    </xf>
    <xf numFmtId="0" fontId="12" fillId="8" borderId="6" xfId="0" applyFont="1" applyFill="1" applyBorder="1" applyAlignment="1">
      <alignment horizontal="left" wrapText="1"/>
    </xf>
    <xf numFmtId="0" fontId="13" fillId="7" borderId="7" xfId="0" applyFont="1" applyFill="1" applyBorder="1" applyAlignment="1">
      <alignment horizontal="left" wrapText="1"/>
    </xf>
    <xf numFmtId="167" fontId="13" fillId="0" borderId="7" xfId="0" applyNumberFormat="1" applyFont="1" applyFill="1" applyBorder="1" applyAlignment="1">
      <alignment horizontal="left" wrapText="1"/>
    </xf>
    <xf numFmtId="0" fontId="28" fillId="0" borderId="0" xfId="0" applyFont="1" applyAlignment="1">
      <alignment vertical="top"/>
    </xf>
    <xf numFmtId="0" fontId="27" fillId="0" borderId="7" xfId="9" applyFont="1" applyFill="1" applyBorder="1" applyAlignment="1">
      <alignment horizontal="center" vertical="top"/>
    </xf>
    <xf numFmtId="0" fontId="13" fillId="0" borderId="7" xfId="0" applyFont="1" applyFill="1" applyBorder="1" applyAlignment="1">
      <alignment horizontal="left" vertical="top" wrapText="1"/>
    </xf>
    <xf numFmtId="0" fontId="13" fillId="0" borderId="7" xfId="0" applyFont="1" applyFill="1" applyBorder="1" applyAlignment="1">
      <alignment horizontal="left" vertical="top"/>
    </xf>
    <xf numFmtId="0" fontId="0" fillId="7" borderId="0" xfId="0" applyFill="1"/>
  </cellXfs>
  <cellStyles count="11">
    <cellStyle name="cf1" xfId="5" xr:uid="{B9BEE6B6-926F-4ABB-8CA9-F4F4DEF7C0D6}"/>
    <cellStyle name="cf2" xfId="6" xr:uid="{170A14B0-FC9E-49FC-BF27-5BF1EC90F299}"/>
    <cellStyle name="cf3" xfId="7" xr:uid="{31603E32-7EB1-4017-8DAB-B66A633240F1}"/>
    <cellStyle name="cf4" xfId="8" xr:uid="{5A4B60C4-3FFB-4BCD-8E3B-BAD0A444C10D}"/>
    <cellStyle name="Explanatory Text" xfId="4" builtinId="53" customBuiltin="1"/>
    <cellStyle name="Good" xfId="2" builtinId="26" customBuiltin="1"/>
    <cellStyle name="Heading 1" xfId="1" builtinId="16" customBuiltin="1"/>
    <cellStyle name="Hyperlink" xfId="9" xr:uid="{49E0B700-46EB-4D8A-843F-989CB97A85D0}"/>
    <cellStyle name="Normal" xfId="0" builtinId="0" customBuiltin="1"/>
    <cellStyle name="Normal 2" xfId="10" xr:uid="{941648FE-03BE-464A-BA9D-F591D41527DA}"/>
    <cellStyle name="Note" xfId="3" builtinId="10" customBuiltin="1"/>
  </cellStyles>
  <dxfs count="8">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b/>
        <u/>
        <family val="2"/>
      </font>
      <fill>
        <patternFill patternType="solid">
          <fgColor rgb="FF4EA72E"/>
          <bgColor rgb="FF4EA72E"/>
        </patternFill>
      </fill>
    </dxf>
    <dxf>
      <font>
        <u/>
        <family val="2"/>
      </font>
      <fill>
        <patternFill patternType="solid">
          <fgColor rgb="FFE97132"/>
          <bgColor rgb="FFE97132"/>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133950</xdr:colOff>
      <xdr:row>2</xdr:row>
      <xdr:rowOff>122291</xdr:rowOff>
    </xdr:from>
    <xdr:ext cx="1771329" cy="1056250"/>
    <xdr:pic>
      <xdr:nvPicPr>
        <xdr:cNvPr id="2" name="Picture 2">
          <a:extLst>
            <a:ext uri="{FF2B5EF4-FFF2-40B4-BE49-F238E27FC236}">
              <a16:creationId xmlns:a16="http://schemas.microsoft.com/office/drawing/2014/main" id="{A0F2F2B5-F23B-4770-20C3-400E3E3D4183}"/>
            </a:ext>
          </a:extLst>
        </xdr:cNvPr>
        <xdr:cNvPicPr>
          <a:picLocks noChangeAspect="1"/>
        </xdr:cNvPicPr>
      </xdr:nvPicPr>
      <xdr:blipFill>
        <a:blip xmlns:r="http://schemas.openxmlformats.org/officeDocument/2006/relationships" r:embed="rId1"/>
        <a:stretch>
          <a:fillRect/>
        </a:stretch>
      </xdr:blipFill>
      <xdr:spPr>
        <a:xfrm>
          <a:off x="781650" y="541391"/>
          <a:ext cx="1771329" cy="1056250"/>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wto.org/english/docs_e/legal_e/adp_e.htm" TargetMode="External"/><Relationship Id="rId7" Type="http://schemas.openxmlformats.org/officeDocument/2006/relationships/hyperlink" Target="https://www.bankofengland.co.uk/boeapps/database/Rates.asp?Travel=NIxAZx&amp;into=GBP" TargetMode="External"/><Relationship Id="rId2" Type="http://schemas.openxmlformats.org/officeDocument/2006/relationships/hyperlink" Target="https://www.gov.uk/government/publications/the-uk-trade-remedies-investigations-process/the-tras-investigation-process" TargetMode="External"/><Relationship Id="rId1" Type="http://schemas.openxmlformats.org/officeDocument/2006/relationships/hyperlink" Target="mailto:ER0083@traderemedies.gov.uk" TargetMode="External"/><Relationship Id="rId6" Type="http://schemas.openxmlformats.org/officeDocument/2006/relationships/hyperlink" Target="https://www.trade-remedies.service.gov.uk/public/case/ER0083/" TargetMode="External"/><Relationship Id="rId5" Type="http://schemas.openxmlformats.org/officeDocument/2006/relationships/hyperlink" Target="https://www.legislation.gov.uk/uksi/2019/450?view=plain" TargetMode="External"/><Relationship Id="rId4" Type="http://schemas.openxmlformats.org/officeDocument/2006/relationships/hyperlink" Target="https://www.legislation.gov.uk/ukpga/2018/22/schedule/4/enacte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36D74-E335-421A-9B4D-D7D6BFC44670}">
  <dimension ref="A2:W332"/>
  <sheetViews>
    <sheetView topLeftCell="A7" workbookViewId="0"/>
  </sheetViews>
  <sheetFormatPr defaultColWidth="8.25" defaultRowHeight="16.5" customHeight="1"/>
  <cols>
    <col min="1" max="1" width="9.25" style="1" customWidth="1"/>
    <col min="2" max="2" width="14.25" style="1" customWidth="1"/>
    <col min="3" max="3" width="9.25" style="1" customWidth="1"/>
    <col min="4" max="4" width="11.875" style="1" customWidth="1"/>
    <col min="5" max="10" width="9.25" style="1" customWidth="1"/>
    <col min="11" max="11" width="9.25" customWidth="1"/>
    <col min="12" max="14" width="9.25" style="1" customWidth="1"/>
    <col min="15" max="15" width="13.125" style="1" customWidth="1"/>
    <col min="16" max="19" width="8.25" style="1" bestFit="1" customWidth="1"/>
    <col min="20" max="20" width="22" style="1" hidden="1" customWidth="1"/>
    <col min="21" max="21" width="8.25" style="1" customWidth="1"/>
    <col min="22" max="16384" width="8.25" style="1"/>
  </cols>
  <sheetData>
    <row r="2" spans="1:23" ht="16.5" customHeight="1" thickBot="1">
      <c r="A2" s="2"/>
      <c r="B2" s="3"/>
      <c r="C2" s="3"/>
      <c r="D2" s="3"/>
      <c r="E2" s="3"/>
      <c r="F2" s="3"/>
      <c r="G2" s="3"/>
      <c r="H2" s="3"/>
      <c r="I2" s="3"/>
      <c r="J2" s="3"/>
      <c r="K2" s="3"/>
      <c r="L2" s="3"/>
      <c r="M2" s="3"/>
      <c r="N2" s="3"/>
      <c r="O2" s="3"/>
    </row>
    <row r="3" spans="1:23" ht="16.5" customHeight="1" thickBot="1">
      <c r="A3" s="2"/>
      <c r="B3" s="144"/>
      <c r="C3" s="144"/>
      <c r="D3" s="144"/>
      <c r="E3" s="145" t="s">
        <v>0</v>
      </c>
      <c r="F3" s="145"/>
      <c r="G3" s="145"/>
      <c r="H3" s="145"/>
      <c r="I3" s="145"/>
      <c r="J3" s="145"/>
      <c r="K3" s="145"/>
      <c r="L3" s="145"/>
      <c r="M3" s="145"/>
      <c r="N3" s="145"/>
      <c r="O3" s="145"/>
    </row>
    <row r="4" spans="1:23" ht="16.5" customHeight="1" thickBot="1">
      <c r="A4" s="2"/>
      <c r="B4" s="144"/>
      <c r="C4" s="144"/>
      <c r="D4" s="144"/>
      <c r="E4" s="145"/>
      <c r="F4" s="145"/>
      <c r="G4" s="145"/>
      <c r="H4" s="145"/>
      <c r="I4" s="145"/>
      <c r="J4" s="145"/>
      <c r="K4" s="145"/>
      <c r="L4" s="145"/>
      <c r="M4" s="145"/>
      <c r="N4" s="145"/>
      <c r="O4" s="145"/>
    </row>
    <row r="5" spans="1:23" ht="16.5" customHeight="1" thickBot="1">
      <c r="A5" s="2"/>
      <c r="B5" s="144"/>
      <c r="C5" s="144"/>
      <c r="D5" s="144"/>
      <c r="E5" s="145"/>
      <c r="F5" s="145"/>
      <c r="G5" s="145"/>
      <c r="H5" s="145"/>
      <c r="I5" s="145"/>
      <c r="J5" s="145"/>
      <c r="K5" s="145"/>
      <c r="L5" s="145"/>
      <c r="M5" s="145"/>
      <c r="N5" s="145"/>
      <c r="O5" s="145"/>
    </row>
    <row r="6" spans="1:23" ht="16.5" customHeight="1" thickBot="1">
      <c r="A6" s="2"/>
      <c r="B6" s="144"/>
      <c r="C6" s="144"/>
      <c r="D6" s="144"/>
      <c r="E6" s="145"/>
      <c r="F6" s="145"/>
      <c r="G6" s="145"/>
      <c r="H6" s="145"/>
      <c r="I6" s="145"/>
      <c r="J6" s="145"/>
      <c r="K6" s="145"/>
      <c r="L6" s="145"/>
      <c r="M6" s="145"/>
      <c r="N6" s="145"/>
      <c r="O6" s="145"/>
    </row>
    <row r="7" spans="1:23" ht="16.5" customHeight="1" thickBot="1">
      <c r="A7" s="2"/>
      <c r="B7" s="144"/>
      <c r="C7" s="144"/>
      <c r="D7" s="144"/>
      <c r="E7" s="145"/>
      <c r="F7" s="145"/>
      <c r="G7" s="145"/>
      <c r="H7" s="145"/>
      <c r="I7" s="145"/>
      <c r="J7" s="145"/>
      <c r="K7" s="145"/>
      <c r="L7" s="145"/>
      <c r="M7" s="145"/>
      <c r="N7" s="145"/>
      <c r="O7" s="145"/>
    </row>
    <row r="8" spans="1:23" ht="16.5" customHeight="1">
      <c r="A8" s="2"/>
      <c r="B8" s="144"/>
      <c r="C8" s="144"/>
      <c r="D8" s="144"/>
      <c r="E8" s="145"/>
      <c r="F8" s="145"/>
      <c r="G8" s="145"/>
      <c r="H8" s="145"/>
      <c r="I8" s="145"/>
      <c r="J8" s="145"/>
      <c r="K8" s="145"/>
      <c r="L8" s="145"/>
      <c r="M8" s="145"/>
      <c r="N8" s="145"/>
      <c r="O8" s="145"/>
    </row>
    <row r="9" spans="1:23" ht="16.5" customHeight="1">
      <c r="A9" s="2"/>
      <c r="B9" s="3"/>
      <c r="C9" s="3"/>
      <c r="D9" s="3"/>
      <c r="E9" s="3"/>
      <c r="F9" s="3"/>
      <c r="G9" s="3"/>
      <c r="H9" s="3"/>
      <c r="I9" s="3"/>
      <c r="J9" s="3"/>
      <c r="K9" s="3"/>
      <c r="L9" s="3"/>
      <c r="M9" s="3"/>
      <c r="N9" s="3"/>
      <c r="O9" s="3"/>
    </row>
    <row r="10" spans="1:23" ht="17.100000000000001" customHeight="1">
      <c r="A10" s="2"/>
      <c r="B10" s="146" t="s">
        <v>1</v>
      </c>
      <c r="C10" s="146"/>
      <c r="D10" s="146"/>
      <c r="E10" s="146"/>
      <c r="F10" s="146"/>
      <c r="G10" s="146"/>
      <c r="H10" s="146"/>
      <c r="I10" s="146"/>
      <c r="J10" s="4"/>
      <c r="K10" s="4"/>
    </row>
    <row r="11" spans="1:23" ht="17.100000000000001" customHeight="1">
      <c r="A11" s="2"/>
      <c r="B11" s="117" t="s">
        <v>2</v>
      </c>
      <c r="C11" s="117"/>
      <c r="D11" s="117"/>
      <c r="E11" s="147" t="s">
        <v>3</v>
      </c>
      <c r="F11" s="147"/>
      <c r="G11" s="147"/>
      <c r="H11" s="147"/>
      <c r="I11" s="147"/>
      <c r="J11" s="4"/>
      <c r="K11" s="4"/>
      <c r="L11" s="4"/>
      <c r="M11" s="4"/>
      <c r="N11" s="4"/>
      <c r="O11" s="4"/>
    </row>
    <row r="12" spans="1:23" ht="17.100000000000001" customHeight="1">
      <c r="A12" s="2"/>
      <c r="B12" s="117" t="s">
        <v>4</v>
      </c>
      <c r="C12" s="117"/>
      <c r="D12" s="117"/>
      <c r="E12" s="147" t="s">
        <v>5</v>
      </c>
      <c r="F12" s="147"/>
      <c r="G12" s="147"/>
      <c r="H12" s="147"/>
      <c r="I12" s="147"/>
      <c r="J12" s="4"/>
      <c r="K12" s="4"/>
    </row>
    <row r="13" spans="1:23" ht="17.100000000000001" customHeight="1">
      <c r="A13" s="2"/>
      <c r="B13" s="117" t="s">
        <v>6</v>
      </c>
      <c r="C13" s="117"/>
      <c r="D13" s="117"/>
      <c r="E13" s="142"/>
      <c r="F13" s="142"/>
      <c r="G13" s="142"/>
      <c r="H13" s="142"/>
      <c r="I13" s="142"/>
      <c r="J13" s="4"/>
      <c r="K13" s="4"/>
    </row>
    <row r="14" spans="1:23" ht="17.100000000000001" customHeight="1">
      <c r="A14" s="2"/>
      <c r="B14" s="117" t="s">
        <v>7</v>
      </c>
      <c r="C14" s="117"/>
      <c r="D14" s="117"/>
      <c r="E14" s="143" t="s">
        <v>8</v>
      </c>
      <c r="F14" s="143"/>
      <c r="G14" s="143"/>
      <c r="H14" s="143"/>
      <c r="I14" s="143"/>
      <c r="J14" s="4"/>
      <c r="K14" s="4"/>
      <c r="W14" s="5"/>
    </row>
    <row r="15" spans="1:23" ht="17.100000000000001" customHeight="1">
      <c r="A15" s="2"/>
      <c r="B15" s="117" t="s">
        <v>9</v>
      </c>
      <c r="C15" s="117"/>
      <c r="D15" s="117"/>
      <c r="E15" s="114"/>
      <c r="F15" s="114"/>
      <c r="G15" s="114"/>
      <c r="H15" s="114"/>
      <c r="I15" s="114"/>
      <c r="J15" s="4"/>
      <c r="K15" s="4"/>
      <c r="T15" s="5"/>
      <c r="U15" s="5"/>
      <c r="V15" s="5"/>
      <c r="W15" s="5"/>
    </row>
    <row r="16" spans="1:23" ht="17.100000000000001" customHeight="1">
      <c r="A16" s="2"/>
      <c r="B16" s="4"/>
      <c r="C16" s="4"/>
      <c r="D16" s="4"/>
      <c r="E16" s="4"/>
      <c r="F16" s="4"/>
      <c r="G16" s="4"/>
      <c r="H16" s="4"/>
      <c r="I16" s="4"/>
      <c r="J16" s="4"/>
      <c r="K16" s="4"/>
    </row>
    <row r="17" spans="1:16" ht="17.100000000000001" customHeight="1">
      <c r="A17" s="2"/>
      <c r="B17" s="133" t="s">
        <v>10</v>
      </c>
      <c r="C17" s="133"/>
      <c r="D17" s="148">
        <v>46113</v>
      </c>
      <c r="E17" s="148"/>
      <c r="F17" s="148"/>
      <c r="K17" s="4"/>
    </row>
    <row r="18" spans="1:16" ht="17.100000000000001" customHeight="1">
      <c r="A18" s="2"/>
      <c r="B18" s="133" t="s">
        <v>11</v>
      </c>
      <c r="C18" s="133"/>
      <c r="D18" s="140" t="s">
        <v>12</v>
      </c>
      <c r="E18" s="140"/>
      <c r="F18" s="140"/>
      <c r="K18" s="4"/>
    </row>
    <row r="19" spans="1:16" ht="17.100000000000001" customHeight="1">
      <c r="A19" s="2"/>
      <c r="B19" s="4"/>
      <c r="C19" s="4"/>
      <c r="D19" s="4"/>
      <c r="E19" s="4"/>
      <c r="F19" s="4"/>
      <c r="G19" s="4"/>
      <c r="H19" s="4"/>
      <c r="I19" s="4"/>
      <c r="J19" s="4"/>
      <c r="K19" s="4"/>
    </row>
    <row r="20" spans="1:16" ht="24" customHeight="1">
      <c r="A20" s="2"/>
      <c r="B20" s="133" t="s">
        <v>13</v>
      </c>
      <c r="C20" s="133"/>
      <c r="D20" s="133"/>
      <c r="E20" s="133"/>
      <c r="F20" s="141" t="s">
        <v>14</v>
      </c>
      <c r="G20" s="141"/>
      <c r="H20" s="141"/>
      <c r="I20" s="141"/>
      <c r="J20" s="138" t="s">
        <v>15</v>
      </c>
      <c r="K20" s="138"/>
      <c r="L20" s="138"/>
      <c r="M20" s="138"/>
      <c r="N20" s="138"/>
      <c r="O20" s="138"/>
      <c r="P20" s="6"/>
    </row>
    <row r="21" spans="1:16" ht="17.100000000000001" customHeight="1">
      <c r="A21" s="2"/>
      <c r="B21" s="4"/>
      <c r="C21" s="4"/>
      <c r="D21" s="4"/>
      <c r="E21" s="4"/>
      <c r="F21" s="4"/>
      <c r="G21" s="4"/>
      <c r="H21" s="4"/>
      <c r="I21" s="4"/>
      <c r="J21" s="4"/>
      <c r="K21" s="4"/>
      <c r="L21" s="7"/>
      <c r="M21" s="7"/>
      <c r="N21" s="7"/>
      <c r="O21" s="7"/>
    </row>
    <row r="22" spans="1:16" ht="17.100000000000001" customHeight="1">
      <c r="A22" s="2"/>
      <c r="B22" s="139"/>
      <c r="C22" s="139"/>
      <c r="D22" s="139"/>
      <c r="E22" s="139"/>
      <c r="F22" s="123" t="s">
        <v>16</v>
      </c>
      <c r="G22" s="123"/>
      <c r="H22" s="123" t="s">
        <v>17</v>
      </c>
      <c r="I22" s="123"/>
      <c r="J22" s="4"/>
      <c r="K22" s="4"/>
    </row>
    <row r="23" spans="1:16" ht="17.100000000000001" customHeight="1">
      <c r="A23" s="2"/>
      <c r="B23" s="135" t="s">
        <v>18</v>
      </c>
      <c r="C23" s="135"/>
      <c r="D23" s="135"/>
      <c r="E23" s="135"/>
      <c r="F23" s="137">
        <v>45658</v>
      </c>
      <c r="G23" s="137"/>
      <c r="H23" s="137">
        <v>46022</v>
      </c>
      <c r="I23" s="137"/>
      <c r="J23" s="4"/>
      <c r="K23" s="4"/>
    </row>
    <row r="24" spans="1:16" ht="17.100000000000001" customHeight="1">
      <c r="A24" s="2"/>
      <c r="B24" s="135" t="s">
        <v>19</v>
      </c>
      <c r="C24" s="135"/>
      <c r="D24" s="135"/>
      <c r="E24" s="135"/>
      <c r="F24" s="136"/>
      <c r="G24" s="136"/>
      <c r="H24" s="136"/>
      <c r="I24" s="136"/>
      <c r="J24" s="8"/>
      <c r="K24" s="4"/>
    </row>
    <row r="25" spans="1:16" ht="17.100000000000001" customHeight="1">
      <c r="A25" s="2"/>
      <c r="B25" s="135" t="s">
        <v>20</v>
      </c>
      <c r="C25" s="135"/>
      <c r="D25" s="135"/>
      <c r="E25" s="135"/>
      <c r="F25" s="137">
        <v>44562</v>
      </c>
      <c r="G25" s="137"/>
      <c r="H25" s="137">
        <v>46022</v>
      </c>
      <c r="I25" s="137"/>
      <c r="J25" s="4"/>
      <c r="K25" s="4"/>
    </row>
    <row r="26" spans="1:16" ht="17.100000000000001" customHeight="1">
      <c r="A26" s="2"/>
      <c r="B26" s="9"/>
      <c r="C26" s="9"/>
      <c r="D26" s="9"/>
      <c r="E26" s="9"/>
      <c r="F26" s="10"/>
      <c r="G26" s="10"/>
      <c r="H26" s="10"/>
      <c r="I26" s="10"/>
      <c r="J26" s="4"/>
      <c r="K26" s="4"/>
    </row>
    <row r="27" spans="1:16" customFormat="1" ht="15">
      <c r="A27" s="2"/>
      <c r="B27" s="130" t="s">
        <v>21</v>
      </c>
      <c r="C27" s="130"/>
      <c r="D27" s="131" t="s">
        <v>22</v>
      </c>
      <c r="E27" s="131"/>
      <c r="F27" s="11" t="s">
        <v>23</v>
      </c>
      <c r="G27" s="10"/>
      <c r="H27" s="10"/>
      <c r="I27" s="10"/>
      <c r="J27" s="4"/>
      <c r="K27" s="4"/>
      <c r="L27" s="1"/>
      <c r="M27" s="1"/>
      <c r="N27" s="1"/>
      <c r="O27" s="1"/>
      <c r="P27" s="1"/>
    </row>
    <row r="28" spans="1:16" customFormat="1" ht="16.7" customHeight="1">
      <c r="A28" s="2"/>
      <c r="B28" s="130" t="s">
        <v>24</v>
      </c>
      <c r="C28" s="130"/>
      <c r="D28" s="132" t="s">
        <v>25</v>
      </c>
      <c r="E28" s="132"/>
      <c r="F28" s="10"/>
      <c r="G28" s="10"/>
      <c r="H28" s="10"/>
      <c r="I28" s="10"/>
      <c r="J28" s="4"/>
      <c r="K28" s="4"/>
      <c r="L28" s="1"/>
      <c r="M28" s="1"/>
      <c r="N28" s="1"/>
      <c r="O28" s="1"/>
      <c r="P28" s="1"/>
    </row>
    <row r="29" spans="1:16" ht="17.100000000000001" customHeight="1">
      <c r="A29" s="2"/>
      <c r="B29" s="3"/>
      <c r="C29" s="3"/>
      <c r="D29" s="3"/>
      <c r="E29" s="3"/>
      <c r="F29" s="3"/>
      <c r="G29" s="3"/>
      <c r="H29" s="3"/>
      <c r="I29" s="3"/>
      <c r="J29" s="3"/>
      <c r="K29" s="3"/>
      <c r="L29" s="3"/>
      <c r="M29" s="3"/>
      <c r="N29" s="3"/>
      <c r="O29" s="3"/>
    </row>
    <row r="30" spans="1:16" ht="17.100000000000001" customHeight="1">
      <c r="A30" s="2"/>
      <c r="B30" s="133" t="s">
        <v>26</v>
      </c>
      <c r="C30" s="133"/>
      <c r="D30" s="133"/>
      <c r="E30" s="133"/>
      <c r="F30" s="133"/>
      <c r="G30" s="133"/>
      <c r="H30" s="133"/>
      <c r="I30" s="133"/>
      <c r="J30" s="133"/>
      <c r="K30" s="133"/>
      <c r="L30" s="133"/>
      <c r="M30" s="133"/>
      <c r="N30" s="133"/>
      <c r="O30" s="133"/>
    </row>
    <row r="31" spans="1:16" ht="17.100000000000001" customHeight="1">
      <c r="A31" s="2"/>
      <c r="B31" s="134" t="s">
        <v>27</v>
      </c>
      <c r="C31" s="134"/>
      <c r="D31" s="134"/>
      <c r="E31" s="134"/>
      <c r="F31" s="134"/>
      <c r="G31" s="134"/>
      <c r="H31" s="134"/>
      <c r="I31" s="134"/>
      <c r="J31" s="134"/>
      <c r="K31" s="134"/>
      <c r="L31" s="134"/>
      <c r="M31" s="134"/>
      <c r="N31" s="134"/>
      <c r="O31" s="134"/>
      <c r="P31"/>
    </row>
    <row r="32" spans="1:16" ht="30.6" customHeight="1">
      <c r="A32" s="2"/>
      <c r="B32" s="12">
        <v>1</v>
      </c>
      <c r="C32" s="127" t="s">
        <v>28</v>
      </c>
      <c r="D32" s="127"/>
      <c r="E32" s="127"/>
      <c r="F32" s="127"/>
      <c r="G32" s="127"/>
      <c r="H32" s="127"/>
      <c r="I32" s="127"/>
      <c r="J32" s="127"/>
      <c r="K32" s="127"/>
      <c r="L32" s="127"/>
      <c r="M32" s="127"/>
      <c r="N32" s="127"/>
      <c r="O32" s="127"/>
      <c r="P32"/>
    </row>
    <row r="33" spans="1:16" ht="17.100000000000001" customHeight="1">
      <c r="A33" s="2"/>
      <c r="B33" s="12">
        <v>2</v>
      </c>
      <c r="C33" s="127" t="s">
        <v>29</v>
      </c>
      <c r="D33" s="127"/>
      <c r="E33" s="127"/>
      <c r="F33" s="127"/>
      <c r="G33" s="127"/>
      <c r="H33" s="127"/>
      <c r="I33" s="127"/>
      <c r="J33" s="127"/>
      <c r="K33" s="127"/>
      <c r="L33" s="127"/>
      <c r="M33" s="127"/>
      <c r="N33" s="127"/>
      <c r="O33" s="127"/>
      <c r="P33"/>
    </row>
    <row r="34" spans="1:16" ht="38.450000000000003" customHeight="1">
      <c r="A34" s="2"/>
      <c r="B34" s="12">
        <v>3</v>
      </c>
      <c r="C34" s="127" t="s">
        <v>30</v>
      </c>
      <c r="D34" s="127"/>
      <c r="E34" s="127"/>
      <c r="F34" s="127"/>
      <c r="G34" s="127"/>
      <c r="H34" s="127"/>
      <c r="I34" s="127"/>
      <c r="J34" s="127"/>
      <c r="K34" s="127"/>
      <c r="L34" s="127"/>
      <c r="M34" s="127"/>
      <c r="N34" s="127"/>
      <c r="O34" s="127"/>
      <c r="P34"/>
    </row>
    <row r="35" spans="1:16" ht="54.6" customHeight="1">
      <c r="A35" s="2"/>
      <c r="B35" s="12">
        <v>4</v>
      </c>
      <c r="C35" s="127" t="s">
        <v>31</v>
      </c>
      <c r="D35" s="127"/>
      <c r="E35" s="127"/>
      <c r="F35" s="127"/>
      <c r="G35" s="127"/>
      <c r="H35" s="127"/>
      <c r="I35" s="127"/>
      <c r="J35" s="127"/>
      <c r="K35" s="127"/>
      <c r="L35" s="127"/>
      <c r="M35" s="127"/>
      <c r="N35" s="127"/>
      <c r="O35" s="127"/>
      <c r="P35"/>
    </row>
    <row r="36" spans="1:16" ht="34.35" customHeight="1">
      <c r="A36" s="2"/>
      <c r="B36" s="13">
        <v>5</v>
      </c>
      <c r="C36" s="128" t="s">
        <v>32</v>
      </c>
      <c r="D36" s="128"/>
      <c r="E36" s="128"/>
      <c r="F36" s="128"/>
      <c r="G36" s="128"/>
      <c r="H36" s="128"/>
      <c r="I36" s="128"/>
      <c r="J36" s="128"/>
      <c r="K36" s="128"/>
      <c r="L36" s="128"/>
      <c r="M36" s="128"/>
      <c r="N36" s="128"/>
      <c r="O36" s="128"/>
      <c r="P36"/>
    </row>
    <row r="37" spans="1:16" ht="16.5" customHeight="1">
      <c r="A37" s="2"/>
      <c r="H37" s="3"/>
      <c r="I37"/>
      <c r="J37"/>
      <c r="L37"/>
      <c r="M37"/>
      <c r="N37"/>
      <c r="O37"/>
      <c r="P37" s="14"/>
    </row>
    <row r="38" spans="1:16" ht="16.5" customHeight="1">
      <c r="A38" s="2"/>
      <c r="B38" s="129" t="s">
        <v>33</v>
      </c>
      <c r="C38" s="129"/>
      <c r="D38" s="129"/>
      <c r="E38" s="129"/>
      <c r="F38" s="129"/>
      <c r="G38" s="129"/>
      <c r="H38" s="129"/>
      <c r="I38" s="129"/>
      <c r="J38" s="129"/>
      <c r="K38" s="129"/>
      <c r="L38" s="129"/>
      <c r="M38" s="129"/>
      <c r="N38" s="129"/>
      <c r="O38" s="129"/>
    </row>
    <row r="39" spans="1:16" ht="17.100000000000001" customHeight="1">
      <c r="A39" s="2"/>
      <c r="B39" s="116" t="s">
        <v>34</v>
      </c>
      <c r="C39" s="116"/>
      <c r="D39" s="116"/>
      <c r="E39" s="116"/>
      <c r="F39" s="116"/>
      <c r="G39" s="116"/>
      <c r="H39" s="116"/>
      <c r="I39" s="124" t="s">
        <v>35</v>
      </c>
      <c r="J39" s="124"/>
      <c r="K39" s="124"/>
      <c r="L39" s="124"/>
      <c r="M39" s="124"/>
      <c r="N39" s="124"/>
      <c r="O39" s="124"/>
    </row>
    <row r="40" spans="1:16" ht="23.45" customHeight="1">
      <c r="A40" s="2"/>
      <c r="B40" s="116" t="s">
        <v>36</v>
      </c>
      <c r="C40" s="116"/>
      <c r="D40" s="116"/>
      <c r="E40" s="116"/>
      <c r="F40" s="116"/>
      <c r="G40" s="116"/>
      <c r="H40" s="116"/>
      <c r="I40" s="116" t="s">
        <v>37</v>
      </c>
      <c r="J40" s="116"/>
      <c r="K40" s="116"/>
      <c r="L40" s="116"/>
      <c r="M40" s="116"/>
      <c r="N40" s="116"/>
      <c r="O40" s="116"/>
    </row>
    <row r="41" spans="1:16" ht="34.35" customHeight="1">
      <c r="A41" s="2"/>
      <c r="B41" s="116" t="s">
        <v>38</v>
      </c>
      <c r="C41" s="116"/>
      <c r="D41" s="116"/>
      <c r="E41" s="116"/>
      <c r="F41" s="116"/>
      <c r="G41" s="116"/>
      <c r="H41" s="116"/>
      <c r="I41" s="124" t="s">
        <v>39</v>
      </c>
      <c r="J41" s="124"/>
      <c r="K41" s="124"/>
      <c r="L41" s="124"/>
      <c r="M41" s="124"/>
      <c r="N41" s="124"/>
      <c r="O41" s="124"/>
    </row>
    <row r="42" spans="1:16" ht="33.6" customHeight="1">
      <c r="A42" s="2"/>
      <c r="B42" s="116" t="s">
        <v>40</v>
      </c>
      <c r="C42" s="116"/>
      <c r="D42" s="116"/>
      <c r="E42" s="116"/>
      <c r="F42" s="116"/>
      <c r="G42" s="116"/>
      <c r="H42" s="116"/>
      <c r="I42" s="124" t="s">
        <v>41</v>
      </c>
      <c r="J42" s="124"/>
      <c r="K42" s="124"/>
      <c r="L42" s="124"/>
      <c r="M42" s="124"/>
      <c r="N42" s="124"/>
      <c r="O42" s="124"/>
    </row>
    <row r="43" spans="1:16" ht="17.100000000000001" customHeight="1">
      <c r="A43" s="2"/>
      <c r="B43" s="116" t="s">
        <v>42</v>
      </c>
      <c r="C43" s="116"/>
      <c r="D43" s="116"/>
      <c r="E43" s="116"/>
      <c r="F43" s="116"/>
      <c r="G43" s="116"/>
      <c r="H43" s="116"/>
      <c r="I43" s="124" t="s">
        <v>43</v>
      </c>
      <c r="J43" s="124"/>
      <c r="K43" s="124"/>
      <c r="L43" s="124"/>
      <c r="M43" s="124"/>
      <c r="N43" s="124"/>
      <c r="O43" s="124"/>
    </row>
    <row r="44" spans="1:16" ht="16.5" customHeight="1">
      <c r="A44" s="2"/>
      <c r="B44" s="3"/>
      <c r="C44" s="3"/>
      <c r="D44" s="3"/>
      <c r="E44" s="3"/>
      <c r="F44" s="3"/>
      <c r="G44" s="3"/>
      <c r="H44" s="3"/>
      <c r="I44" s="3"/>
      <c r="J44" s="3"/>
      <c r="K44" s="3"/>
      <c r="L44" s="15"/>
      <c r="M44" s="15"/>
      <c r="N44" s="15"/>
      <c r="O44" s="15"/>
    </row>
    <row r="45" spans="1:16" ht="16.5" customHeight="1">
      <c r="A45" s="2"/>
      <c r="B45" s="125" t="s">
        <v>44</v>
      </c>
      <c r="C45" s="125"/>
      <c r="D45" s="125"/>
      <c r="E45" s="125"/>
      <c r="F45" s="125"/>
      <c r="G45" s="125"/>
      <c r="H45" s="125"/>
      <c r="I45" s="125"/>
      <c r="J45" s="125"/>
      <c r="K45" s="125"/>
      <c r="L45" s="125"/>
      <c r="M45" s="125"/>
      <c r="N45" s="125"/>
      <c r="O45" s="125"/>
    </row>
    <row r="46" spans="1:16" ht="16.5" customHeight="1">
      <c r="A46" s="2"/>
      <c r="B46" s="126" t="s">
        <v>45</v>
      </c>
      <c r="C46" s="126"/>
      <c r="D46" s="126"/>
      <c r="E46" s="126"/>
      <c r="F46" s="126"/>
      <c r="G46" s="126"/>
      <c r="H46" s="126"/>
      <c r="I46" s="126"/>
      <c r="J46" s="126"/>
      <c r="K46" s="126"/>
      <c r="L46" s="126"/>
      <c r="M46" s="126"/>
      <c r="N46" s="126"/>
      <c r="O46" s="126"/>
    </row>
    <row r="47" spans="1:16" ht="16.5" customHeight="1">
      <c r="A47" s="2"/>
      <c r="B47" s="126"/>
      <c r="C47" s="126"/>
      <c r="D47" s="126"/>
      <c r="E47" s="126"/>
      <c r="F47" s="126"/>
      <c r="G47" s="126"/>
      <c r="H47" s="126"/>
      <c r="I47" s="126"/>
      <c r="J47" s="126"/>
      <c r="K47" s="126"/>
      <c r="L47" s="126"/>
      <c r="M47" s="126"/>
      <c r="N47" s="126"/>
      <c r="O47" s="126"/>
    </row>
    <row r="48" spans="1:16" ht="16.5" customHeight="1">
      <c r="A48" s="2"/>
      <c r="B48" s="120" t="s">
        <v>46</v>
      </c>
      <c r="C48" s="120"/>
      <c r="D48" s="120"/>
      <c r="E48" s="120"/>
      <c r="F48" s="120"/>
      <c r="G48" s="120"/>
      <c r="H48" s="120"/>
      <c r="I48" s="120"/>
      <c r="J48" s="120"/>
      <c r="K48" s="120"/>
      <c r="L48" s="120"/>
      <c r="M48" s="120"/>
      <c r="N48" s="120"/>
      <c r="O48" s="120"/>
    </row>
    <row r="49" spans="1:15" ht="16.5" customHeight="1">
      <c r="A49" s="2"/>
      <c r="B49" s="16"/>
      <c r="C49" s="17"/>
      <c r="D49" s="17"/>
      <c r="E49" s="17"/>
      <c r="F49" s="17"/>
      <c r="G49" s="17"/>
      <c r="H49" s="17"/>
      <c r="I49" s="17"/>
      <c r="J49" s="17"/>
      <c r="K49" s="17"/>
      <c r="L49" s="17"/>
      <c r="M49" s="17"/>
      <c r="N49" s="17"/>
      <c r="O49" s="18"/>
    </row>
    <row r="50" spans="1:15" ht="16.5" customHeight="1">
      <c r="A50" s="2"/>
      <c r="B50" s="3"/>
      <c r="C50" s="3"/>
      <c r="D50" s="3"/>
      <c r="E50" s="3"/>
      <c r="F50" s="3"/>
      <c r="G50" s="3"/>
      <c r="H50" s="3"/>
      <c r="I50" s="3"/>
      <c r="J50" s="3"/>
      <c r="K50" s="3"/>
      <c r="L50" s="3"/>
      <c r="M50" s="3"/>
      <c r="N50" s="3"/>
      <c r="O50" s="3"/>
    </row>
    <row r="51" spans="1:15" ht="16.5" customHeight="1">
      <c r="A51" s="2"/>
      <c r="B51" s="3"/>
      <c r="C51" s="3"/>
      <c r="D51" s="3"/>
      <c r="E51" s="3"/>
      <c r="F51" s="3"/>
      <c r="G51" s="3"/>
      <c r="H51" s="3"/>
      <c r="I51" s="3"/>
      <c r="J51" s="3"/>
      <c r="K51" s="3"/>
      <c r="L51" s="3"/>
      <c r="M51" s="3"/>
      <c r="N51" s="3"/>
      <c r="O51" s="3"/>
    </row>
    <row r="52" spans="1:15" ht="17.100000000000001" customHeight="1">
      <c r="A52" s="2"/>
      <c r="B52" s="104" t="s">
        <v>47</v>
      </c>
      <c r="C52" s="104"/>
      <c r="D52" s="104"/>
      <c r="E52" s="104"/>
      <c r="F52" s="104"/>
      <c r="G52" s="104"/>
      <c r="H52" s="104"/>
      <c r="I52" s="104"/>
      <c r="J52" s="104"/>
      <c r="K52" s="104"/>
      <c r="L52" s="104"/>
      <c r="M52" s="104"/>
      <c r="N52" s="104"/>
      <c r="O52" s="104"/>
    </row>
    <row r="53" spans="1:15" ht="17.100000000000001" customHeight="1">
      <c r="A53" s="2"/>
      <c r="B53" s="121" t="s">
        <v>48</v>
      </c>
      <c r="C53" s="121"/>
      <c r="D53" s="121"/>
      <c r="E53" s="121"/>
      <c r="F53" s="121"/>
      <c r="G53" s="121"/>
      <c r="H53" s="121"/>
      <c r="I53" s="121"/>
      <c r="J53" s="121"/>
      <c r="K53" s="121"/>
      <c r="L53" s="121"/>
      <c r="M53" s="122" t="s">
        <v>49</v>
      </c>
      <c r="N53" s="122"/>
      <c r="O53" s="122"/>
    </row>
    <row r="54" spans="1:15" ht="17.100000000000001" customHeight="1">
      <c r="A54" s="2"/>
      <c r="B54" s="121"/>
      <c r="C54" s="121"/>
      <c r="D54" s="121"/>
      <c r="E54" s="121"/>
      <c r="F54" s="121"/>
      <c r="G54" s="121"/>
      <c r="H54" s="121"/>
      <c r="I54" s="121"/>
      <c r="J54" s="121"/>
      <c r="K54" s="121"/>
      <c r="L54" s="121"/>
      <c r="M54" s="122"/>
      <c r="N54" s="122"/>
      <c r="O54" s="122"/>
    </row>
    <row r="55" spans="1:15" ht="17.100000000000001" customHeight="1">
      <c r="A55" s="2"/>
      <c r="B55" s="121"/>
      <c r="C55" s="121"/>
      <c r="D55" s="121"/>
      <c r="E55" s="121"/>
      <c r="F55" s="121"/>
      <c r="G55" s="121"/>
      <c r="H55" s="121"/>
      <c r="I55" s="121"/>
      <c r="J55" s="121"/>
      <c r="K55" s="121"/>
      <c r="L55" s="121"/>
      <c r="M55" s="122"/>
      <c r="N55" s="122"/>
      <c r="O55" s="122"/>
    </row>
    <row r="56" spans="1:15" ht="17.100000000000001" customHeight="1">
      <c r="A56" s="2"/>
      <c r="B56" s="19" t="s">
        <v>50</v>
      </c>
      <c r="C56" s="123" t="s">
        <v>51</v>
      </c>
      <c r="D56" s="123"/>
      <c r="E56" s="123"/>
      <c r="F56" s="123"/>
      <c r="G56" s="123"/>
      <c r="H56" s="123" t="s">
        <v>52</v>
      </c>
      <c r="I56" s="123"/>
      <c r="J56" s="123"/>
      <c r="K56" s="123"/>
      <c r="L56" s="123"/>
      <c r="M56" s="123"/>
      <c r="N56" s="123" t="s">
        <v>53</v>
      </c>
      <c r="O56" s="123"/>
    </row>
    <row r="57" spans="1:15" ht="29.1" customHeight="1">
      <c r="A57" s="2"/>
      <c r="B57" s="20" t="s">
        <v>54</v>
      </c>
      <c r="C57" s="118" t="s">
        <v>55</v>
      </c>
      <c r="D57" s="118"/>
      <c r="E57" s="118"/>
      <c r="F57" s="118"/>
      <c r="G57" s="118"/>
      <c r="H57" s="118" t="s">
        <v>56</v>
      </c>
      <c r="I57" s="118"/>
      <c r="J57" s="118"/>
      <c r="K57" s="118"/>
      <c r="L57" s="118"/>
      <c r="M57" s="118"/>
      <c r="N57" s="119" t="s">
        <v>57</v>
      </c>
      <c r="O57" s="119"/>
    </row>
    <row r="58" spans="1:15" ht="17.100000000000001" customHeight="1">
      <c r="A58" s="2"/>
      <c r="B58" s="21"/>
      <c r="C58" s="114"/>
      <c r="D58" s="114"/>
      <c r="E58" s="114"/>
      <c r="F58" s="114"/>
      <c r="G58" s="114"/>
      <c r="H58" s="22"/>
      <c r="I58" s="23"/>
      <c r="J58" s="23"/>
      <c r="K58" s="23"/>
      <c r="L58" s="23"/>
      <c r="M58" s="24"/>
      <c r="N58" s="114"/>
      <c r="O58" s="114"/>
    </row>
    <row r="59" spans="1:15" ht="17.100000000000001" customHeight="1">
      <c r="A59" s="2"/>
      <c r="B59" s="21"/>
      <c r="C59" s="114"/>
      <c r="D59" s="114"/>
      <c r="E59" s="114"/>
      <c r="F59" s="114"/>
      <c r="G59" s="114"/>
      <c r="H59" s="22"/>
      <c r="I59" s="23"/>
      <c r="J59" s="23"/>
      <c r="K59" s="23"/>
      <c r="L59" s="23"/>
      <c r="M59" s="24"/>
      <c r="N59" s="114"/>
      <c r="O59" s="114"/>
    </row>
    <row r="60" spans="1:15" ht="17.100000000000001" customHeight="1">
      <c r="A60" s="2"/>
      <c r="B60" s="21"/>
      <c r="C60" s="114"/>
      <c r="D60" s="114"/>
      <c r="E60" s="114"/>
      <c r="F60" s="114"/>
      <c r="G60" s="114"/>
      <c r="H60" s="22"/>
      <c r="I60" s="23"/>
      <c r="J60" s="23"/>
      <c r="K60" s="23"/>
      <c r="L60" s="23"/>
      <c r="M60" s="24"/>
      <c r="N60" s="114"/>
      <c r="O60" s="114"/>
    </row>
    <row r="61" spans="1:15" ht="17.100000000000001" customHeight="1">
      <c r="A61" s="2"/>
      <c r="B61" s="21"/>
      <c r="C61" s="114"/>
      <c r="D61" s="114"/>
      <c r="E61" s="114"/>
      <c r="F61" s="114"/>
      <c r="G61" s="114"/>
      <c r="H61" s="22"/>
      <c r="I61" s="23"/>
      <c r="J61" s="23"/>
      <c r="K61" s="23"/>
      <c r="L61" s="23"/>
      <c r="M61" s="24"/>
      <c r="N61" s="114"/>
      <c r="O61" s="114"/>
    </row>
    <row r="62" spans="1:15" ht="17.100000000000001" customHeight="1">
      <c r="A62" s="2"/>
      <c r="B62" s="21"/>
      <c r="C62" s="114"/>
      <c r="D62" s="114"/>
      <c r="E62" s="114"/>
      <c r="F62" s="114"/>
      <c r="G62" s="114"/>
      <c r="H62" s="22"/>
      <c r="I62" s="23"/>
      <c r="J62" s="23"/>
      <c r="K62" s="23"/>
      <c r="L62" s="23"/>
      <c r="M62" s="24"/>
      <c r="N62" s="114"/>
      <c r="O62" s="114"/>
    </row>
    <row r="63" spans="1:15" ht="16.5" customHeight="1">
      <c r="A63" s="2"/>
      <c r="B63" s="3"/>
      <c r="C63" s="3"/>
      <c r="D63" s="3"/>
      <c r="E63" s="3"/>
      <c r="F63" s="3"/>
      <c r="G63" s="3"/>
      <c r="H63" s="3"/>
      <c r="I63" s="3"/>
      <c r="J63" s="3"/>
      <c r="K63" s="3"/>
      <c r="L63" s="3"/>
      <c r="M63" s="3"/>
      <c r="N63" s="3"/>
      <c r="O63" s="3"/>
    </row>
    <row r="64" spans="1:15" ht="16.5" customHeight="1">
      <c r="A64" s="2"/>
      <c r="B64" s="3"/>
      <c r="C64" s="3"/>
      <c r="D64" s="3"/>
      <c r="E64" s="3"/>
      <c r="F64" s="3"/>
      <c r="G64" s="3"/>
      <c r="H64" s="3"/>
      <c r="I64" s="3"/>
      <c r="J64" s="3"/>
      <c r="K64" s="3"/>
      <c r="L64" s="3"/>
      <c r="M64" s="3"/>
      <c r="N64" s="3"/>
      <c r="O64" s="3"/>
    </row>
    <row r="65" spans="1:15" ht="17.100000000000001" customHeight="1">
      <c r="A65" s="2"/>
      <c r="B65" s="104" t="s">
        <v>58</v>
      </c>
      <c r="C65" s="104"/>
      <c r="D65" s="104"/>
      <c r="E65" s="104"/>
      <c r="F65" s="104"/>
      <c r="G65" s="104"/>
      <c r="H65" s="104"/>
      <c r="I65" s="104"/>
      <c r="J65" s="104"/>
      <c r="K65" s="104"/>
      <c r="L65" s="104"/>
      <c r="M65" s="104"/>
      <c r="N65" s="104"/>
      <c r="O65" s="104"/>
    </row>
    <row r="66" spans="1:15" ht="17.100000000000001" customHeight="1">
      <c r="A66" s="2"/>
      <c r="B66" s="116" t="s">
        <v>59</v>
      </c>
      <c r="C66" s="116"/>
      <c r="D66" s="116"/>
      <c r="E66" s="116"/>
      <c r="F66" s="116"/>
      <c r="G66" s="116"/>
      <c r="H66" s="116"/>
      <c r="I66" s="116"/>
      <c r="J66" s="116"/>
      <c r="K66" s="116"/>
      <c r="L66" s="116"/>
      <c r="M66" s="116"/>
      <c r="N66" s="116"/>
      <c r="O66" s="116"/>
    </row>
    <row r="67" spans="1:15" ht="17.100000000000001" customHeight="1">
      <c r="A67" s="2"/>
      <c r="B67" s="116"/>
      <c r="C67" s="116"/>
      <c r="D67" s="116"/>
      <c r="E67" s="116"/>
      <c r="F67" s="116"/>
      <c r="G67" s="116"/>
      <c r="H67" s="116"/>
      <c r="I67" s="116"/>
      <c r="J67" s="116"/>
      <c r="K67" s="116"/>
      <c r="L67" s="116"/>
      <c r="M67" s="116"/>
      <c r="N67" s="116"/>
      <c r="O67" s="116"/>
    </row>
    <row r="68" spans="1:15" ht="17.100000000000001" customHeight="1">
      <c r="A68" s="2"/>
      <c r="B68" s="25" t="s">
        <v>50</v>
      </c>
      <c r="C68" s="117" t="s">
        <v>60</v>
      </c>
      <c r="D68" s="117"/>
      <c r="E68" s="117"/>
      <c r="F68" s="117"/>
      <c r="G68" s="117"/>
      <c r="H68" s="117"/>
      <c r="I68" s="117" t="s">
        <v>52</v>
      </c>
      <c r="J68" s="117"/>
      <c r="K68" s="117"/>
      <c r="L68" s="117"/>
      <c r="M68" s="117"/>
      <c r="N68" s="117"/>
      <c r="O68" s="117"/>
    </row>
    <row r="69" spans="1:15" ht="17.100000000000001" customHeight="1">
      <c r="A69" s="2"/>
      <c r="B69" s="20"/>
      <c r="C69" s="114"/>
      <c r="D69" s="114"/>
      <c r="E69" s="114"/>
      <c r="F69" s="114"/>
      <c r="G69" s="114"/>
      <c r="H69" s="114"/>
      <c r="I69" s="22"/>
      <c r="J69" s="23"/>
      <c r="K69" s="23"/>
      <c r="L69" s="23"/>
      <c r="M69" s="23"/>
      <c r="N69" s="23"/>
      <c r="O69" s="24"/>
    </row>
    <row r="70" spans="1:15" ht="17.100000000000001" customHeight="1">
      <c r="A70" s="2"/>
      <c r="B70" s="21"/>
      <c r="C70" s="114"/>
      <c r="D70" s="114"/>
      <c r="E70" s="114"/>
      <c r="F70" s="114"/>
      <c r="G70" s="114"/>
      <c r="H70" s="114"/>
      <c r="I70" s="22"/>
      <c r="J70" s="23"/>
      <c r="K70" s="23"/>
      <c r="L70" s="23"/>
      <c r="M70" s="23"/>
      <c r="N70" s="23"/>
      <c r="O70" s="24"/>
    </row>
    <row r="71" spans="1:15" ht="17.100000000000001" customHeight="1">
      <c r="A71" s="2"/>
      <c r="B71" s="21"/>
      <c r="C71" s="114"/>
      <c r="D71" s="114"/>
      <c r="E71" s="114"/>
      <c r="F71" s="114"/>
      <c r="G71" s="114"/>
      <c r="H71" s="114"/>
      <c r="I71" s="22"/>
      <c r="J71" s="23"/>
      <c r="K71" s="23"/>
      <c r="L71" s="23"/>
      <c r="M71" s="23"/>
      <c r="N71" s="23"/>
      <c r="O71" s="24"/>
    </row>
    <row r="72" spans="1:15" ht="17.100000000000001" customHeight="1">
      <c r="A72" s="2"/>
      <c r="B72" s="21"/>
      <c r="C72" s="114"/>
      <c r="D72" s="114"/>
      <c r="E72" s="114"/>
      <c r="F72" s="114"/>
      <c r="G72" s="114"/>
      <c r="H72" s="114"/>
      <c r="I72" s="22"/>
      <c r="J72" s="23"/>
      <c r="K72" s="23"/>
      <c r="L72" s="23"/>
      <c r="M72" s="23"/>
      <c r="N72" s="23"/>
      <c r="O72" s="24"/>
    </row>
    <row r="73" spans="1:15" ht="17.100000000000001" customHeight="1">
      <c r="A73" s="2"/>
      <c r="B73" s="21"/>
      <c r="C73" s="114"/>
      <c r="D73" s="114"/>
      <c r="E73" s="114"/>
      <c r="F73" s="114"/>
      <c r="G73" s="114"/>
      <c r="H73" s="114"/>
      <c r="I73" s="22"/>
      <c r="J73" s="23"/>
      <c r="K73" s="23"/>
      <c r="L73" s="23"/>
      <c r="M73" s="23"/>
      <c r="N73" s="23"/>
      <c r="O73" s="24"/>
    </row>
    <row r="74" spans="1:15" ht="17.100000000000001" customHeight="1">
      <c r="A74" s="2"/>
      <c r="B74" s="3"/>
      <c r="C74" s="3"/>
      <c r="D74" s="3"/>
      <c r="E74" s="3"/>
      <c r="F74" s="3"/>
      <c r="G74" s="3"/>
      <c r="H74" s="3"/>
      <c r="I74" s="3"/>
      <c r="J74" s="3"/>
      <c r="K74" s="3"/>
      <c r="L74" s="3"/>
      <c r="M74" s="3"/>
      <c r="N74" s="3"/>
      <c r="O74" s="3"/>
    </row>
    <row r="75" spans="1:15" ht="17.100000000000001" customHeight="1">
      <c r="A75" s="2"/>
      <c r="B75" s="115" t="s">
        <v>61</v>
      </c>
      <c r="C75" s="115"/>
      <c r="D75" s="115"/>
      <c r="E75" s="115"/>
      <c r="F75" s="115"/>
      <c r="G75" s="26"/>
      <c r="H75" s="26"/>
      <c r="I75" s="26"/>
      <c r="J75" s="26"/>
      <c r="K75" s="27"/>
      <c r="L75" s="27"/>
      <c r="M75" s="27"/>
      <c r="O75" s="3"/>
    </row>
    <row r="76" spans="1:15" ht="17.100000000000001" customHeight="1">
      <c r="A76" s="2"/>
      <c r="B76" s="100" t="s">
        <v>62</v>
      </c>
      <c r="C76" s="100"/>
      <c r="D76" s="100"/>
      <c r="E76" s="100" t="s">
        <v>63</v>
      </c>
      <c r="F76" s="100"/>
      <c r="G76" s="100"/>
      <c r="H76" s="100"/>
      <c r="I76" s="100"/>
      <c r="J76" s="112">
        <v>45763</v>
      </c>
      <c r="K76" s="112"/>
      <c r="L76" s="112"/>
      <c r="M76" s="112"/>
    </row>
    <row r="77" spans="1:15" ht="16.5" customHeight="1">
      <c r="A77" s="2"/>
      <c r="B77" s="100" t="s">
        <v>64</v>
      </c>
      <c r="C77" s="100"/>
      <c r="D77" s="100"/>
      <c r="E77" s="100" t="s">
        <v>65</v>
      </c>
      <c r="F77" s="100"/>
      <c r="G77" s="100"/>
      <c r="H77" s="100"/>
      <c r="I77" s="100"/>
      <c r="J77" s="100" t="s">
        <v>66</v>
      </c>
      <c r="K77" s="100"/>
      <c r="L77" s="100"/>
      <c r="M77" s="100"/>
    </row>
    <row r="78" spans="1:15" ht="16.5" customHeight="1">
      <c r="A78" s="2"/>
      <c r="B78" s="100"/>
      <c r="C78" s="100"/>
      <c r="D78" s="100"/>
      <c r="E78" s="100"/>
      <c r="F78" s="100"/>
      <c r="G78" s="100"/>
      <c r="H78" s="100"/>
      <c r="I78" s="100"/>
      <c r="J78" s="100"/>
      <c r="K78" s="100"/>
      <c r="L78" s="100"/>
      <c r="M78" s="100"/>
    </row>
    <row r="79" spans="1:15" ht="16.5" customHeight="1">
      <c r="A79" s="2"/>
      <c r="B79" s="100"/>
      <c r="C79" s="100"/>
      <c r="D79" s="100"/>
      <c r="E79" s="100"/>
      <c r="F79" s="100"/>
      <c r="G79" s="100"/>
      <c r="H79" s="100"/>
      <c r="I79" s="100"/>
      <c r="J79" s="100"/>
      <c r="K79" s="100"/>
      <c r="L79" s="100"/>
      <c r="M79" s="100"/>
      <c r="N79" s="3"/>
    </row>
    <row r="80" spans="1:15" ht="16.5" customHeight="1">
      <c r="A80" s="2"/>
      <c r="B80" s="100" t="s">
        <v>67</v>
      </c>
      <c r="C80" s="100"/>
      <c r="D80" s="100"/>
      <c r="E80" s="100" t="s">
        <v>68</v>
      </c>
      <c r="F80" s="100"/>
      <c r="G80" s="100"/>
      <c r="H80" s="100"/>
      <c r="I80" s="100"/>
      <c r="J80" s="113" t="s">
        <v>69</v>
      </c>
      <c r="K80" s="113"/>
      <c r="L80" s="113"/>
      <c r="M80" s="113"/>
      <c r="N80" s="3"/>
    </row>
    <row r="81" spans="1:15" ht="16.5" customHeight="1">
      <c r="A81" s="2"/>
      <c r="B81" s="100"/>
      <c r="C81" s="100"/>
      <c r="D81" s="100"/>
      <c r="E81" s="100"/>
      <c r="F81" s="100"/>
      <c r="G81" s="100"/>
      <c r="H81" s="100"/>
      <c r="I81" s="100"/>
      <c r="J81" s="113"/>
      <c r="K81" s="113"/>
      <c r="L81" s="113"/>
      <c r="M81" s="113"/>
      <c r="N81" s="3"/>
    </row>
    <row r="82" spans="1:15" ht="16.5" customHeight="1">
      <c r="A82" s="2"/>
      <c r="B82" s="100"/>
      <c r="C82" s="100"/>
      <c r="D82" s="100"/>
      <c r="E82" s="100"/>
      <c r="F82" s="100"/>
      <c r="G82" s="100"/>
      <c r="H82" s="100"/>
      <c r="I82" s="100"/>
      <c r="J82" s="113"/>
      <c r="K82" s="113"/>
      <c r="L82" s="113"/>
      <c r="M82" s="113"/>
      <c r="N82" s="3"/>
    </row>
    <row r="83" spans="1:15" ht="16.5" customHeight="1">
      <c r="A83" s="2"/>
      <c r="B83" s="100"/>
      <c r="C83" s="100"/>
      <c r="D83" s="100"/>
      <c r="E83" s="100"/>
      <c r="F83" s="100"/>
      <c r="G83" s="100"/>
      <c r="H83" s="100"/>
      <c r="I83" s="100"/>
      <c r="J83" s="113"/>
      <c r="K83" s="113"/>
      <c r="L83" s="113"/>
      <c r="M83" s="113"/>
      <c r="N83" s="3"/>
    </row>
    <row r="84" spans="1:15" ht="16.5" customHeight="1">
      <c r="A84" s="2"/>
      <c r="B84" s="3"/>
      <c r="C84" s="3"/>
      <c r="D84" s="3"/>
      <c r="E84" s="3"/>
      <c r="F84" s="3"/>
      <c r="G84" s="3"/>
      <c r="H84" s="3"/>
      <c r="I84" s="3"/>
      <c r="J84" s="3"/>
      <c r="K84" s="3"/>
      <c r="L84" s="3"/>
      <c r="M84" s="3"/>
      <c r="N84" s="3"/>
      <c r="O84" s="3"/>
    </row>
    <row r="85" spans="1:15" ht="16.5" customHeight="1">
      <c r="A85" s="2"/>
      <c r="B85" s="109" t="s">
        <v>70</v>
      </c>
      <c r="C85" s="109"/>
      <c r="D85" s="109"/>
      <c r="E85" s="109"/>
      <c r="F85" s="109"/>
      <c r="G85" s="109"/>
      <c r="H85" s="109"/>
      <c r="I85" s="109"/>
      <c r="J85" s="28"/>
      <c r="K85" s="28"/>
      <c r="L85" s="28"/>
      <c r="M85" s="28"/>
      <c r="N85" s="28"/>
      <c r="O85" s="28"/>
    </row>
    <row r="86" spans="1:15" ht="16.5" customHeight="1">
      <c r="A86" s="2"/>
      <c r="B86" s="28"/>
      <c r="C86" s="28"/>
      <c r="D86" s="28"/>
      <c r="E86" s="28"/>
      <c r="F86" s="28"/>
      <c r="G86" s="28"/>
      <c r="H86" s="28"/>
      <c r="I86" s="28"/>
      <c r="J86" s="28"/>
      <c r="K86" s="28"/>
      <c r="L86" s="28"/>
      <c r="M86" s="28"/>
      <c r="N86" s="28"/>
      <c r="O86" s="28"/>
    </row>
    <row r="87" spans="1:15" ht="17.100000000000001" customHeight="1">
      <c r="A87" s="2"/>
      <c r="B87" s="110" t="s">
        <v>71</v>
      </c>
      <c r="C87" s="110"/>
      <c r="D87" s="110"/>
      <c r="E87" s="110"/>
      <c r="F87" s="110"/>
      <c r="G87" s="110"/>
      <c r="H87" s="110"/>
      <c r="I87" s="110"/>
      <c r="J87" s="110"/>
      <c r="K87" s="110"/>
      <c r="L87" s="110"/>
      <c r="M87" s="110"/>
      <c r="N87" s="3"/>
    </row>
    <row r="88" spans="1:15" ht="17.100000000000001" customHeight="1">
      <c r="A88" s="2"/>
      <c r="B88" s="111" t="s">
        <v>72</v>
      </c>
      <c r="C88" s="111"/>
      <c r="D88" s="111"/>
      <c r="E88" s="111"/>
      <c r="F88" s="111"/>
      <c r="G88" s="111"/>
      <c r="H88" s="111"/>
      <c r="I88" s="111"/>
      <c r="J88" s="111"/>
      <c r="K88" s="111"/>
      <c r="L88" s="111"/>
      <c r="M88" s="111"/>
      <c r="N88" s="3"/>
    </row>
    <row r="89" spans="1:15" ht="17.100000000000001" customHeight="1">
      <c r="A89" s="2"/>
      <c r="B89" s="111"/>
      <c r="C89" s="111"/>
      <c r="D89" s="111"/>
      <c r="E89" s="111"/>
      <c r="F89" s="111"/>
      <c r="G89" s="111"/>
      <c r="H89" s="111"/>
      <c r="I89" s="111"/>
      <c r="J89" s="111"/>
      <c r="K89" s="111"/>
      <c r="L89" s="111"/>
      <c r="M89" s="111"/>
      <c r="N89" s="3"/>
    </row>
    <row r="90" spans="1:15" ht="17.100000000000001" customHeight="1">
      <c r="A90" s="2"/>
      <c r="B90" s="106" t="s">
        <v>73</v>
      </c>
      <c r="C90" s="106"/>
      <c r="D90" s="106"/>
      <c r="E90" s="106"/>
      <c r="F90" s="106"/>
      <c r="G90" s="106"/>
      <c r="H90" s="106" t="s">
        <v>14</v>
      </c>
      <c r="I90" s="106"/>
      <c r="J90" s="106"/>
      <c r="K90" s="106"/>
      <c r="L90" s="106"/>
      <c r="M90" s="106"/>
      <c r="N90" s="3"/>
    </row>
    <row r="91" spans="1:15" ht="17.100000000000001" customHeight="1">
      <c r="A91" s="2"/>
      <c r="B91" s="108" t="s">
        <v>74</v>
      </c>
      <c r="C91" s="108"/>
      <c r="D91" s="108"/>
      <c r="E91" s="108"/>
      <c r="F91" s="108"/>
      <c r="G91" s="108"/>
      <c r="H91" s="108" t="s">
        <v>75</v>
      </c>
      <c r="I91" s="108"/>
      <c r="J91" s="108"/>
      <c r="K91" s="108"/>
      <c r="L91" s="108"/>
      <c r="M91" s="108"/>
      <c r="N91" s="3"/>
    </row>
    <row r="92" spans="1:15" ht="17.100000000000001" customHeight="1">
      <c r="A92" s="2"/>
      <c r="B92" s="108"/>
      <c r="C92" s="108"/>
      <c r="D92" s="108"/>
      <c r="E92" s="108"/>
      <c r="F92" s="108"/>
      <c r="G92" s="108"/>
      <c r="H92" s="108"/>
      <c r="I92" s="108"/>
      <c r="J92" s="108"/>
      <c r="K92" s="108"/>
      <c r="L92" s="108"/>
      <c r="M92" s="108"/>
      <c r="N92" s="3"/>
    </row>
    <row r="93" spans="1:15" ht="17.100000000000001" customHeight="1">
      <c r="A93" s="2"/>
      <c r="B93" s="108"/>
      <c r="C93" s="108"/>
      <c r="D93" s="108"/>
      <c r="E93" s="108"/>
      <c r="F93" s="108"/>
      <c r="G93" s="108"/>
      <c r="H93" s="108"/>
      <c r="I93" s="108"/>
      <c r="J93" s="108"/>
      <c r="K93" s="108"/>
      <c r="L93" s="108"/>
      <c r="M93" s="108"/>
      <c r="N93" s="3"/>
    </row>
    <row r="94" spans="1:15" ht="17.100000000000001" customHeight="1">
      <c r="A94" s="2"/>
      <c r="B94" s="108"/>
      <c r="C94" s="108"/>
      <c r="D94" s="108"/>
      <c r="E94" s="108"/>
      <c r="F94" s="108"/>
      <c r="G94" s="108"/>
      <c r="H94" s="108"/>
      <c r="I94" s="108"/>
      <c r="J94" s="108"/>
      <c r="K94" s="108"/>
      <c r="L94" s="108"/>
      <c r="M94" s="108"/>
      <c r="N94" s="3"/>
    </row>
    <row r="95" spans="1:15" ht="17.100000000000001" customHeight="1">
      <c r="A95" s="2"/>
      <c r="B95" s="108"/>
      <c r="C95" s="108"/>
      <c r="D95" s="108"/>
      <c r="E95" s="108"/>
      <c r="F95" s="108"/>
      <c r="G95" s="108"/>
      <c r="H95" s="108"/>
      <c r="I95" s="108"/>
      <c r="J95" s="108"/>
      <c r="K95" s="108"/>
      <c r="L95" s="108"/>
      <c r="M95" s="108"/>
      <c r="N95" s="3"/>
    </row>
    <row r="96" spans="1:15" ht="17.100000000000001" customHeight="1">
      <c r="A96" s="2"/>
      <c r="B96" s="108"/>
      <c r="C96" s="108"/>
      <c r="D96" s="108"/>
      <c r="E96" s="108"/>
      <c r="F96" s="108"/>
      <c r="G96" s="108"/>
      <c r="H96" s="108"/>
      <c r="I96" s="108"/>
      <c r="J96" s="108"/>
      <c r="K96" s="108"/>
      <c r="L96" s="108"/>
      <c r="M96" s="108"/>
      <c r="N96" s="3"/>
    </row>
    <row r="97" spans="1:14" ht="17.100000000000001" customHeight="1">
      <c r="A97" s="2"/>
      <c r="B97" s="108" t="s">
        <v>76</v>
      </c>
      <c r="C97" s="108"/>
      <c r="D97" s="108"/>
      <c r="E97" s="108"/>
      <c r="F97" s="108"/>
      <c r="G97" s="108"/>
      <c r="H97" s="108" t="s">
        <v>77</v>
      </c>
      <c r="I97" s="108"/>
      <c r="J97" s="108"/>
      <c r="K97" s="108"/>
      <c r="L97" s="108"/>
      <c r="M97" s="108"/>
      <c r="N97" s="3"/>
    </row>
    <row r="98" spans="1:14" ht="17.100000000000001" customHeight="1">
      <c r="A98" s="2"/>
      <c r="B98" s="108"/>
      <c r="C98" s="108"/>
      <c r="D98" s="108"/>
      <c r="E98" s="108"/>
      <c r="F98" s="108"/>
      <c r="G98" s="108"/>
      <c r="H98" s="108"/>
      <c r="I98" s="108"/>
      <c r="J98" s="108"/>
      <c r="K98" s="108"/>
      <c r="L98" s="108"/>
      <c r="M98" s="108"/>
      <c r="N98" s="3"/>
    </row>
    <row r="99" spans="1:14" ht="17.100000000000001" customHeight="1">
      <c r="A99" s="2"/>
      <c r="B99" s="108"/>
      <c r="C99" s="108"/>
      <c r="D99" s="108"/>
      <c r="E99" s="108"/>
      <c r="F99" s="108"/>
      <c r="G99" s="108"/>
      <c r="H99" s="108"/>
      <c r="I99" s="108"/>
      <c r="J99" s="108"/>
      <c r="K99" s="108"/>
      <c r="L99" s="108"/>
      <c r="M99" s="108"/>
      <c r="N99" s="3"/>
    </row>
    <row r="100" spans="1:14" ht="17.100000000000001" customHeight="1">
      <c r="A100" s="2"/>
      <c r="B100" s="108"/>
      <c r="C100" s="108"/>
      <c r="D100" s="108"/>
      <c r="E100" s="108"/>
      <c r="F100" s="108"/>
      <c r="G100" s="108"/>
      <c r="H100" s="108"/>
      <c r="I100" s="108"/>
      <c r="J100" s="108"/>
      <c r="K100" s="108"/>
      <c r="L100" s="108"/>
      <c r="M100" s="108"/>
      <c r="N100" s="3"/>
    </row>
    <row r="101" spans="1:14" ht="17.100000000000001" customHeight="1">
      <c r="A101" s="2"/>
      <c r="B101" s="108"/>
      <c r="C101" s="108"/>
      <c r="D101" s="108"/>
      <c r="E101" s="108"/>
      <c r="F101" s="108"/>
      <c r="G101" s="108"/>
      <c r="H101" s="108"/>
      <c r="I101" s="108"/>
      <c r="J101" s="108"/>
      <c r="K101" s="108"/>
      <c r="L101" s="108"/>
      <c r="M101" s="108"/>
      <c r="N101" s="3"/>
    </row>
    <row r="102" spans="1:14" ht="17.100000000000001" customHeight="1">
      <c r="A102" s="2"/>
      <c r="B102" s="108"/>
      <c r="C102" s="108"/>
      <c r="D102" s="108"/>
      <c r="E102" s="108"/>
      <c r="F102" s="108"/>
      <c r="G102" s="108"/>
      <c r="H102" s="108"/>
      <c r="I102" s="108"/>
      <c r="J102" s="108"/>
      <c r="K102" s="108"/>
      <c r="L102" s="108"/>
      <c r="M102" s="108"/>
      <c r="N102" s="3"/>
    </row>
    <row r="103" spans="1:14" ht="17.100000000000001" customHeight="1">
      <c r="A103" s="2"/>
      <c r="B103" s="107" t="s">
        <v>78</v>
      </c>
      <c r="C103" s="107"/>
      <c r="D103" s="107"/>
      <c r="E103" s="107" t="s">
        <v>79</v>
      </c>
      <c r="F103" s="107"/>
      <c r="G103" s="107"/>
      <c r="H103" s="107" t="s">
        <v>78</v>
      </c>
      <c r="I103" s="107"/>
      <c r="J103" s="107"/>
      <c r="K103" s="107" t="s">
        <v>79</v>
      </c>
      <c r="L103" s="107"/>
      <c r="M103" s="107"/>
      <c r="N103" s="3"/>
    </row>
    <row r="104" spans="1:14" ht="17.100000000000001" customHeight="1">
      <c r="A104" s="2"/>
      <c r="B104" s="107" t="s">
        <v>80</v>
      </c>
      <c r="C104" s="107"/>
      <c r="D104" s="107"/>
      <c r="E104" s="107" t="s">
        <v>81</v>
      </c>
      <c r="F104" s="107"/>
      <c r="G104" s="107"/>
      <c r="H104" s="107" t="s">
        <v>80</v>
      </c>
      <c r="I104" s="107"/>
      <c r="J104" s="107"/>
      <c r="K104" s="107" t="s">
        <v>81</v>
      </c>
      <c r="L104" s="107"/>
      <c r="M104" s="107"/>
      <c r="N104" s="3"/>
    </row>
    <row r="105" spans="1:14" ht="17.100000000000001" customHeight="1">
      <c r="A105" s="2"/>
      <c r="B105" s="107" t="s">
        <v>82</v>
      </c>
      <c r="C105" s="107"/>
      <c r="D105" s="107"/>
      <c r="E105" s="107">
        <v>2008</v>
      </c>
      <c r="F105" s="107"/>
      <c r="G105" s="107"/>
      <c r="H105" s="107" t="s">
        <v>82</v>
      </c>
      <c r="I105" s="107"/>
      <c r="J105" s="107"/>
      <c r="K105" s="107">
        <v>2008</v>
      </c>
      <c r="L105" s="107"/>
      <c r="M105" s="107"/>
      <c r="N105" s="3"/>
    </row>
    <row r="106" spans="1:14" ht="17.100000000000001" customHeight="1">
      <c r="A106" s="2"/>
      <c r="B106" s="107" t="s">
        <v>83</v>
      </c>
      <c r="C106" s="107"/>
      <c r="D106" s="107"/>
      <c r="E106" s="107" t="s">
        <v>84</v>
      </c>
      <c r="F106" s="107"/>
      <c r="G106" s="107"/>
      <c r="H106" s="107" t="s">
        <v>83</v>
      </c>
      <c r="I106" s="107"/>
      <c r="J106" s="107"/>
      <c r="K106" s="107" t="s">
        <v>84</v>
      </c>
      <c r="L106" s="107"/>
      <c r="M106" s="107"/>
      <c r="N106" s="3"/>
    </row>
    <row r="107" spans="1:14" ht="17.100000000000001" customHeight="1">
      <c r="A107" s="2"/>
      <c r="B107" s="107" t="s">
        <v>85</v>
      </c>
      <c r="C107" s="107"/>
      <c r="D107" s="107"/>
      <c r="E107" s="107" t="s">
        <v>86</v>
      </c>
      <c r="F107" s="107"/>
      <c r="G107" s="107"/>
      <c r="H107" s="107" t="s">
        <v>85</v>
      </c>
      <c r="I107" s="107"/>
      <c r="J107" s="107"/>
      <c r="K107" s="107" t="s">
        <v>87</v>
      </c>
      <c r="L107" s="107"/>
      <c r="M107" s="107"/>
      <c r="N107" s="3"/>
    </row>
    <row r="108" spans="1:14" ht="17.100000000000001" customHeight="1">
      <c r="A108" s="2"/>
      <c r="B108" s="107"/>
      <c r="C108" s="107"/>
      <c r="D108" s="107"/>
      <c r="E108" s="107"/>
      <c r="F108" s="107"/>
      <c r="G108" s="107"/>
      <c r="H108" s="107"/>
      <c r="I108" s="107"/>
      <c r="J108" s="107"/>
      <c r="K108" s="107"/>
      <c r="L108" s="107"/>
      <c r="M108" s="107"/>
      <c r="N108" s="3"/>
    </row>
    <row r="109" spans="1:14" ht="17.100000000000001" customHeight="1">
      <c r="A109" s="2"/>
      <c r="B109" s="107" t="s">
        <v>88</v>
      </c>
      <c r="C109" s="107"/>
      <c r="D109" s="107"/>
      <c r="E109" s="107" t="s">
        <v>89</v>
      </c>
      <c r="F109" s="107"/>
      <c r="G109" s="107"/>
      <c r="H109" s="107" t="s">
        <v>88</v>
      </c>
      <c r="I109" s="107"/>
      <c r="J109" s="107"/>
      <c r="K109" s="107" t="s">
        <v>89</v>
      </c>
      <c r="L109" s="107"/>
      <c r="M109" s="107"/>
      <c r="N109" s="3"/>
    </row>
    <row r="110" spans="1:14" ht="17.100000000000001" customHeight="1">
      <c r="A110" s="2"/>
      <c r="B110" s="107" t="s">
        <v>90</v>
      </c>
      <c r="C110" s="107"/>
      <c r="D110" s="107"/>
      <c r="E110" s="107" t="s">
        <v>84</v>
      </c>
      <c r="F110" s="107"/>
      <c r="G110" s="107"/>
      <c r="H110" s="107" t="s">
        <v>90</v>
      </c>
      <c r="I110" s="107"/>
      <c r="J110" s="107"/>
      <c r="K110" s="107" t="s">
        <v>84</v>
      </c>
      <c r="L110" s="107"/>
      <c r="M110" s="107"/>
      <c r="N110" s="3"/>
    </row>
    <row r="111" spans="1:14" ht="17.100000000000001" customHeight="1">
      <c r="A111" s="2"/>
      <c r="B111" s="107" t="s">
        <v>91</v>
      </c>
      <c r="C111" s="107"/>
      <c r="D111" s="107"/>
      <c r="E111" s="107" t="s">
        <v>92</v>
      </c>
      <c r="F111" s="107"/>
      <c r="G111" s="107"/>
      <c r="H111" s="107" t="s">
        <v>91</v>
      </c>
      <c r="I111" s="107"/>
      <c r="J111" s="107"/>
      <c r="K111" s="107" t="s">
        <v>87</v>
      </c>
      <c r="L111" s="107"/>
      <c r="M111" s="107"/>
      <c r="N111" s="3"/>
    </row>
    <row r="112" spans="1:14" ht="17.100000000000001" customHeight="1">
      <c r="A112" s="2"/>
      <c r="B112" s="107"/>
      <c r="C112" s="107"/>
      <c r="D112" s="107"/>
      <c r="E112" s="107"/>
      <c r="F112" s="107"/>
      <c r="G112" s="107"/>
      <c r="H112" s="107"/>
      <c r="I112" s="107"/>
      <c r="J112" s="107"/>
      <c r="K112" s="107"/>
      <c r="L112" s="107"/>
      <c r="M112" s="107"/>
      <c r="N112" s="3"/>
    </row>
    <row r="113" spans="1:15" ht="17.100000000000001" customHeight="1">
      <c r="A113" s="2"/>
      <c r="B113" s="107" t="s">
        <v>93</v>
      </c>
      <c r="C113" s="107"/>
      <c r="D113" s="107"/>
      <c r="E113" s="107" t="s">
        <v>94</v>
      </c>
      <c r="F113" s="107"/>
      <c r="G113" s="107"/>
      <c r="H113" s="107" t="s">
        <v>93</v>
      </c>
      <c r="I113" s="107"/>
      <c r="J113" s="107"/>
      <c r="K113" s="107" t="s">
        <v>87</v>
      </c>
      <c r="L113" s="107"/>
      <c r="M113" s="107"/>
      <c r="N113" s="3"/>
    </row>
    <row r="114" spans="1:15" ht="17.100000000000001" customHeight="1">
      <c r="A114" s="2"/>
      <c r="B114" s="107"/>
      <c r="C114" s="107"/>
      <c r="D114" s="107"/>
      <c r="E114" s="107"/>
      <c r="F114" s="107"/>
      <c r="G114" s="107"/>
      <c r="H114" s="107"/>
      <c r="I114" s="107"/>
      <c r="J114" s="107"/>
      <c r="K114" s="107"/>
      <c r="L114" s="107"/>
      <c r="M114" s="107"/>
      <c r="N114" s="3"/>
    </row>
    <row r="115" spans="1:15" ht="16.5" customHeight="1">
      <c r="A115" s="2"/>
      <c r="B115" s="3"/>
      <c r="C115" s="3"/>
      <c r="D115" s="3"/>
      <c r="E115" s="3"/>
      <c r="F115" s="3"/>
      <c r="G115" s="3"/>
      <c r="H115" s="3"/>
      <c r="I115" s="3"/>
      <c r="J115" s="3"/>
      <c r="K115" s="3"/>
      <c r="L115" s="3"/>
      <c r="M115" s="3"/>
      <c r="N115" s="3"/>
      <c r="O115" s="3"/>
    </row>
    <row r="116" spans="1:15" ht="16.5" customHeight="1">
      <c r="A116" s="2"/>
      <c r="B116" s="3"/>
      <c r="C116" s="3"/>
      <c r="D116" s="3"/>
      <c r="E116" s="3"/>
      <c r="F116" s="3"/>
      <c r="G116" s="3"/>
      <c r="H116" s="3"/>
      <c r="I116" s="3"/>
      <c r="J116" s="3"/>
      <c r="K116" s="3"/>
      <c r="L116" s="3"/>
      <c r="M116" s="3"/>
      <c r="N116" s="3"/>
      <c r="O116" s="3"/>
    </row>
    <row r="117" spans="1:15" ht="17.100000000000001" customHeight="1">
      <c r="A117" s="2"/>
      <c r="B117" s="104" t="s">
        <v>95</v>
      </c>
      <c r="C117" s="104"/>
      <c r="D117" s="104"/>
      <c r="E117" s="104"/>
      <c r="F117" s="104"/>
      <c r="G117" s="104"/>
      <c r="H117" s="104"/>
      <c r="I117" s="104"/>
      <c r="J117" s="3"/>
      <c r="K117" s="3"/>
      <c r="L117" s="3"/>
    </row>
    <row r="118" spans="1:15" ht="17.100000000000001" customHeight="1">
      <c r="A118" s="2"/>
      <c r="B118" s="105" t="s">
        <v>96</v>
      </c>
      <c r="C118" s="105"/>
      <c r="D118" s="105"/>
      <c r="E118" s="105"/>
      <c r="F118" s="105"/>
      <c r="G118" s="105"/>
      <c r="H118" s="105"/>
      <c r="I118" s="105"/>
      <c r="J118" s="3"/>
      <c r="K118" s="3"/>
      <c r="L118" s="3"/>
    </row>
    <row r="119" spans="1:15" ht="17.100000000000001" customHeight="1">
      <c r="A119" s="2"/>
      <c r="B119" s="105"/>
      <c r="C119" s="105"/>
      <c r="D119" s="105"/>
      <c r="E119" s="105"/>
      <c r="F119" s="105"/>
      <c r="G119" s="105"/>
      <c r="H119" s="105"/>
      <c r="I119" s="105"/>
      <c r="J119" s="3"/>
      <c r="K119" s="3"/>
      <c r="L119" s="3"/>
    </row>
    <row r="120" spans="1:15" ht="17.100000000000001" customHeight="1">
      <c r="A120" s="2"/>
      <c r="B120" s="105"/>
      <c r="C120" s="105"/>
      <c r="D120" s="105"/>
      <c r="E120" s="105"/>
      <c r="F120" s="105"/>
      <c r="G120" s="105"/>
      <c r="H120" s="105"/>
      <c r="I120" s="105"/>
      <c r="J120" s="3"/>
      <c r="K120" s="3"/>
      <c r="L120" s="3"/>
    </row>
    <row r="121" spans="1:15" ht="17.100000000000001" customHeight="1">
      <c r="A121" s="2"/>
      <c r="B121" s="106" t="s">
        <v>73</v>
      </c>
      <c r="C121" s="106"/>
      <c r="D121" s="106"/>
      <c r="E121" s="106"/>
      <c r="F121" s="106" t="s">
        <v>97</v>
      </c>
      <c r="G121" s="106"/>
      <c r="H121" s="106"/>
      <c r="I121" s="106"/>
      <c r="J121" s="3"/>
      <c r="K121" s="3"/>
      <c r="L121" s="3"/>
    </row>
    <row r="122" spans="1:15" ht="17.100000000000001" customHeight="1">
      <c r="A122" s="2"/>
      <c r="B122" s="103" t="s">
        <v>98</v>
      </c>
      <c r="C122" s="103" t="s">
        <v>99</v>
      </c>
      <c r="D122" s="103" t="s">
        <v>100</v>
      </c>
      <c r="E122" s="103" t="s">
        <v>101</v>
      </c>
      <c r="F122" s="103" t="s">
        <v>98</v>
      </c>
      <c r="G122" s="103" t="s">
        <v>99</v>
      </c>
      <c r="H122" s="103" t="s">
        <v>100</v>
      </c>
      <c r="I122" s="103" t="s">
        <v>101</v>
      </c>
      <c r="J122" s="3"/>
      <c r="K122" s="3"/>
      <c r="L122" s="3"/>
    </row>
    <row r="123" spans="1:15" ht="17.100000000000001" customHeight="1">
      <c r="A123" s="2"/>
      <c r="B123" s="103"/>
      <c r="C123" s="103"/>
      <c r="D123" s="103"/>
      <c r="E123" s="103"/>
      <c r="F123" s="103"/>
      <c r="G123" s="103"/>
      <c r="H123" s="103"/>
      <c r="I123" s="103"/>
      <c r="J123" s="3"/>
      <c r="K123" s="3"/>
      <c r="L123" s="3"/>
    </row>
    <row r="124" spans="1:15" ht="17.100000000000001" customHeight="1">
      <c r="A124" s="2"/>
      <c r="B124" s="29">
        <v>20</v>
      </c>
      <c r="C124" s="29">
        <v>30</v>
      </c>
      <c r="D124" s="29">
        <v>40</v>
      </c>
      <c r="E124" s="29">
        <v>30</v>
      </c>
      <c r="F124" s="30" t="s">
        <v>102</v>
      </c>
      <c r="G124" s="30">
        <f>100*(C124/$B$124)</f>
        <v>150</v>
      </c>
      <c r="H124" s="30">
        <f>100*(D124/$B$124)</f>
        <v>200</v>
      </c>
      <c r="I124" s="30">
        <f>100*(E124/$B$124)</f>
        <v>150</v>
      </c>
      <c r="J124" s="3"/>
      <c r="K124" s="3"/>
      <c r="L124" s="3"/>
    </row>
    <row r="125" spans="1:15" ht="17.100000000000001" customHeight="1">
      <c r="A125" s="2"/>
      <c r="B125" s="3"/>
      <c r="C125" s="3"/>
      <c r="D125" s="3"/>
      <c r="E125" s="3"/>
      <c r="F125" s="3"/>
      <c r="G125" s="3"/>
      <c r="H125" s="3"/>
      <c r="I125" s="3"/>
      <c r="J125" s="3"/>
      <c r="K125" s="3"/>
      <c r="L125" s="3"/>
    </row>
    <row r="126" spans="1:15" ht="17.100000000000001" customHeight="1">
      <c r="A126" s="2"/>
      <c r="B126" s="3"/>
      <c r="C126" s="3"/>
      <c r="D126" s="3"/>
      <c r="E126" s="3"/>
      <c r="F126" s="3"/>
      <c r="G126" s="3"/>
      <c r="H126" s="3"/>
      <c r="I126" s="3"/>
      <c r="J126" s="3"/>
      <c r="K126" s="3"/>
      <c r="L126" s="3"/>
    </row>
    <row r="127" spans="1:15" ht="17.100000000000001" customHeight="1">
      <c r="A127" s="2"/>
      <c r="B127" s="104" t="s">
        <v>103</v>
      </c>
      <c r="C127" s="104"/>
      <c r="D127" s="104"/>
      <c r="E127" s="104"/>
      <c r="F127" s="104"/>
      <c r="G127" s="104"/>
      <c r="H127" s="104"/>
      <c r="I127" s="104"/>
      <c r="J127" s="3"/>
      <c r="K127" s="3"/>
      <c r="L127" s="3"/>
    </row>
    <row r="128" spans="1:15" ht="17.100000000000001" customHeight="1">
      <c r="A128" s="2"/>
      <c r="B128" s="105" t="s">
        <v>104</v>
      </c>
      <c r="C128" s="105"/>
      <c r="D128" s="105"/>
      <c r="E128" s="105"/>
      <c r="F128" s="105"/>
      <c r="G128" s="105"/>
      <c r="H128" s="105"/>
      <c r="I128" s="105"/>
      <c r="J128" s="3"/>
      <c r="K128" s="3"/>
      <c r="L128" s="3"/>
    </row>
    <row r="129" spans="1:15" ht="17.100000000000001" customHeight="1">
      <c r="A129" s="2"/>
      <c r="B129" s="105"/>
      <c r="C129" s="105"/>
      <c r="D129" s="105"/>
      <c r="E129" s="105"/>
      <c r="F129" s="105"/>
      <c r="G129" s="105"/>
      <c r="H129" s="105"/>
      <c r="I129" s="105"/>
      <c r="J129" s="3"/>
      <c r="K129" s="3"/>
      <c r="L129" s="3"/>
    </row>
    <row r="130" spans="1:15" ht="17.100000000000001" customHeight="1">
      <c r="A130" s="2"/>
      <c r="B130" s="105"/>
      <c r="C130" s="105"/>
      <c r="D130" s="105"/>
      <c r="E130" s="105"/>
      <c r="F130" s="105"/>
      <c r="G130" s="105"/>
      <c r="H130" s="105"/>
      <c r="I130" s="105"/>
      <c r="J130" s="3"/>
      <c r="K130" s="3"/>
      <c r="L130" s="3"/>
    </row>
    <row r="131" spans="1:15" ht="17.100000000000001" customHeight="1">
      <c r="A131" s="2"/>
      <c r="B131" s="105"/>
      <c r="C131" s="105"/>
      <c r="D131" s="105"/>
      <c r="E131" s="105"/>
      <c r="F131" s="105"/>
      <c r="G131" s="105"/>
      <c r="H131" s="105"/>
      <c r="I131" s="105"/>
      <c r="J131" s="3"/>
      <c r="K131" s="3"/>
      <c r="L131" s="3"/>
    </row>
    <row r="132" spans="1:15" ht="17.100000000000001" customHeight="1">
      <c r="A132" s="2"/>
      <c r="B132" s="105"/>
      <c r="C132" s="105"/>
      <c r="D132" s="105"/>
      <c r="E132" s="105"/>
      <c r="F132" s="105"/>
      <c r="G132" s="105"/>
      <c r="H132" s="105"/>
      <c r="I132" s="105"/>
      <c r="J132" s="3"/>
      <c r="K132" s="3"/>
      <c r="L132" s="3"/>
    </row>
    <row r="133" spans="1:15" ht="17.100000000000001" customHeight="1">
      <c r="A133" s="2"/>
      <c r="B133" s="106" t="s">
        <v>73</v>
      </c>
      <c r="C133" s="106"/>
      <c r="D133" s="106"/>
      <c r="E133" s="106"/>
      <c r="F133" s="106" t="s">
        <v>97</v>
      </c>
      <c r="G133" s="106"/>
      <c r="H133" s="106"/>
      <c r="I133" s="106"/>
      <c r="J133" s="3"/>
      <c r="K133" s="3"/>
      <c r="L133" s="3"/>
    </row>
    <row r="134" spans="1:15" ht="17.100000000000001" customHeight="1">
      <c r="A134" s="2"/>
      <c r="B134" s="100" t="s">
        <v>105</v>
      </c>
      <c r="C134" s="100"/>
      <c r="D134" s="100"/>
      <c r="E134" s="100"/>
      <c r="F134" s="101" t="s">
        <v>106</v>
      </c>
      <c r="G134" s="101"/>
      <c r="H134" s="101"/>
      <c r="I134" s="101"/>
      <c r="J134" s="3"/>
      <c r="K134" s="3"/>
      <c r="L134" s="3"/>
    </row>
    <row r="135" spans="1:15" ht="17.100000000000001" customHeight="1">
      <c r="A135" s="2"/>
      <c r="B135" s="100"/>
      <c r="C135" s="100"/>
      <c r="D135" s="100"/>
      <c r="E135" s="100"/>
      <c r="F135" s="101"/>
      <c r="G135" s="101"/>
      <c r="H135" s="101"/>
      <c r="I135" s="101"/>
      <c r="J135" s="3"/>
      <c r="K135" s="3"/>
      <c r="L135" s="3"/>
    </row>
    <row r="136" spans="1:15" ht="17.100000000000001" customHeight="1">
      <c r="A136" s="2"/>
      <c r="B136" s="100"/>
      <c r="C136" s="100"/>
      <c r="D136" s="100"/>
      <c r="E136" s="100"/>
      <c r="F136" s="101"/>
      <c r="G136" s="101"/>
      <c r="H136" s="101"/>
      <c r="I136" s="101"/>
      <c r="J136" s="3"/>
      <c r="K136" s="3"/>
      <c r="L136" s="3"/>
    </row>
    <row r="137" spans="1:15" ht="17.100000000000001" customHeight="1">
      <c r="A137" s="2"/>
      <c r="B137" s="31" t="s">
        <v>98</v>
      </c>
      <c r="C137" s="31" t="s">
        <v>99</v>
      </c>
      <c r="D137" s="31" t="s">
        <v>100</v>
      </c>
      <c r="E137" s="31" t="s">
        <v>101</v>
      </c>
      <c r="F137" s="31" t="s">
        <v>98</v>
      </c>
      <c r="G137" s="31" t="s">
        <v>99</v>
      </c>
      <c r="H137" s="31" t="s">
        <v>100</v>
      </c>
      <c r="I137" s="31" t="s">
        <v>101</v>
      </c>
      <c r="J137" s="3"/>
      <c r="K137" s="3"/>
      <c r="L137" s="3"/>
    </row>
    <row r="138" spans="1:15" ht="17.100000000000001" customHeight="1">
      <c r="A138" s="2"/>
      <c r="B138" s="102">
        <v>50</v>
      </c>
      <c r="C138" s="102">
        <v>70</v>
      </c>
      <c r="D138" s="102">
        <v>74</v>
      </c>
      <c r="E138" s="102">
        <v>80</v>
      </c>
      <c r="F138" s="102" t="s">
        <v>107</v>
      </c>
      <c r="G138" s="102" t="s">
        <v>108</v>
      </c>
      <c r="H138" s="102" t="s">
        <v>109</v>
      </c>
      <c r="I138" s="102" t="s">
        <v>110</v>
      </c>
      <c r="J138" s="3"/>
      <c r="K138" s="3"/>
      <c r="L138" s="3"/>
    </row>
    <row r="139" spans="1:15" ht="17.100000000000001" customHeight="1">
      <c r="A139" s="2"/>
      <c r="B139" s="102"/>
      <c r="C139" s="102"/>
      <c r="D139" s="102"/>
      <c r="E139" s="102"/>
      <c r="F139" s="102"/>
      <c r="G139" s="102"/>
      <c r="H139" s="102"/>
      <c r="I139" s="102"/>
      <c r="J139" s="3"/>
      <c r="K139" s="3"/>
      <c r="L139" s="3"/>
    </row>
    <row r="140" spans="1:15" ht="16.5" customHeight="1">
      <c r="A140" s="2"/>
      <c r="B140" s="3"/>
      <c r="C140" s="3"/>
      <c r="D140" s="3"/>
      <c r="E140" s="3"/>
      <c r="F140" s="3"/>
      <c r="G140" s="3"/>
      <c r="H140" s="3"/>
      <c r="I140" s="3"/>
      <c r="J140" s="3"/>
      <c r="K140" s="32"/>
      <c r="L140" s="3"/>
      <c r="M140" s="3"/>
      <c r="N140" s="3"/>
      <c r="O140" s="3"/>
    </row>
    <row r="141" spans="1:15" ht="16.5" customHeight="1">
      <c r="A141" s="2"/>
      <c r="B141" s="3"/>
      <c r="C141" s="3"/>
      <c r="D141" s="3"/>
      <c r="E141" s="3"/>
      <c r="F141" s="3"/>
      <c r="G141" s="3"/>
      <c r="H141" s="3"/>
      <c r="I141" s="3"/>
      <c r="J141" s="3"/>
      <c r="K141" s="3"/>
      <c r="L141" s="3"/>
      <c r="M141" s="3"/>
      <c r="N141" s="3"/>
      <c r="O141" s="3"/>
    </row>
    <row r="320" spans="4:4" s="1" customFormat="1" ht="16.5" customHeight="1">
      <c r="D320"/>
    </row>
    <row r="321" spans="4:4" s="1" customFormat="1" ht="16.5" customHeight="1">
      <c r="D321"/>
    </row>
    <row r="322" spans="4:4" s="1" customFormat="1" ht="16.5" customHeight="1">
      <c r="D322"/>
    </row>
    <row r="323" spans="4:4" s="1" customFormat="1" ht="16.5" customHeight="1">
      <c r="D323"/>
    </row>
    <row r="324" spans="4:4" s="1" customFormat="1" ht="16.5" customHeight="1">
      <c r="D324"/>
    </row>
    <row r="325" spans="4:4" s="1" customFormat="1" ht="16.5" customHeight="1">
      <c r="D325"/>
    </row>
    <row r="326" spans="4:4" s="1" customFormat="1" ht="16.5" customHeight="1">
      <c r="D326"/>
    </row>
    <row r="327" spans="4:4" s="1" customFormat="1" ht="16.5" customHeight="1">
      <c r="D327"/>
    </row>
    <row r="328" spans="4:4" s="1" customFormat="1" ht="16.5" customHeight="1">
      <c r="D328"/>
    </row>
    <row r="329" spans="4:4" s="1" customFormat="1" ht="16.5" customHeight="1">
      <c r="D329"/>
    </row>
    <row r="330" spans="4:4" s="1" customFormat="1" ht="16.5" customHeight="1">
      <c r="D330"/>
    </row>
    <row r="331" spans="4:4" s="1" customFormat="1" ht="16.5" customHeight="1">
      <c r="D331"/>
    </row>
    <row r="332" spans="4:4" s="1" customFormat="1" ht="16.5" customHeight="1">
      <c r="D332"/>
    </row>
  </sheetData>
  <mergeCells count="166">
    <mergeCell ref="B3:D8"/>
    <mergeCell ref="E3:O8"/>
    <mergeCell ref="B10:I10"/>
    <mergeCell ref="B11:D11"/>
    <mergeCell ref="E11:I11"/>
    <mergeCell ref="B12:D12"/>
    <mergeCell ref="E12:I12"/>
    <mergeCell ref="B17:C17"/>
    <mergeCell ref="D17:F17"/>
    <mergeCell ref="B18:C18"/>
    <mergeCell ref="D18:F18"/>
    <mergeCell ref="B20:E20"/>
    <mergeCell ref="F20:I20"/>
    <mergeCell ref="B13:D13"/>
    <mergeCell ref="E13:I13"/>
    <mergeCell ref="B14:D14"/>
    <mergeCell ref="E14:I14"/>
    <mergeCell ref="B15:D15"/>
    <mergeCell ref="E15:I15"/>
    <mergeCell ref="B24:E24"/>
    <mergeCell ref="F24:G24"/>
    <mergeCell ref="H24:I24"/>
    <mergeCell ref="B25:E25"/>
    <mergeCell ref="F25:G25"/>
    <mergeCell ref="H25:I25"/>
    <mergeCell ref="J20:O20"/>
    <mergeCell ref="B22:E22"/>
    <mergeCell ref="F22:G22"/>
    <mergeCell ref="H22:I22"/>
    <mergeCell ref="B23:E23"/>
    <mergeCell ref="F23:G23"/>
    <mergeCell ref="H23:I23"/>
    <mergeCell ref="C32:O32"/>
    <mergeCell ref="C33:O33"/>
    <mergeCell ref="C34:O34"/>
    <mergeCell ref="C35:O35"/>
    <mergeCell ref="C36:O36"/>
    <mergeCell ref="B38:O38"/>
    <mergeCell ref="B27:C27"/>
    <mergeCell ref="D27:E27"/>
    <mergeCell ref="B28:C28"/>
    <mergeCell ref="D28:E28"/>
    <mergeCell ref="B30:O30"/>
    <mergeCell ref="B31:O31"/>
    <mergeCell ref="B42:H42"/>
    <mergeCell ref="I42:O42"/>
    <mergeCell ref="B43:H43"/>
    <mergeCell ref="I43:O43"/>
    <mergeCell ref="B45:O45"/>
    <mergeCell ref="B46:O47"/>
    <mergeCell ref="B39:H39"/>
    <mergeCell ref="I39:O39"/>
    <mergeCell ref="B40:H40"/>
    <mergeCell ref="I40:O40"/>
    <mergeCell ref="B41:H41"/>
    <mergeCell ref="I41:O41"/>
    <mergeCell ref="C57:G57"/>
    <mergeCell ref="H57:M57"/>
    <mergeCell ref="N57:O57"/>
    <mergeCell ref="C58:G58"/>
    <mergeCell ref="N58:O58"/>
    <mergeCell ref="C59:G59"/>
    <mergeCell ref="N59:O59"/>
    <mergeCell ref="B48:O48"/>
    <mergeCell ref="B52:O52"/>
    <mergeCell ref="B53:L55"/>
    <mergeCell ref="M53:O55"/>
    <mergeCell ref="C56:G56"/>
    <mergeCell ref="H56:M56"/>
    <mergeCell ref="N56:O56"/>
    <mergeCell ref="B65:O65"/>
    <mergeCell ref="B66:O67"/>
    <mergeCell ref="C68:H68"/>
    <mergeCell ref="I68:O68"/>
    <mergeCell ref="C69:H69"/>
    <mergeCell ref="C70:H70"/>
    <mergeCell ref="C60:G60"/>
    <mergeCell ref="N60:O60"/>
    <mergeCell ref="C61:G61"/>
    <mergeCell ref="N61:O61"/>
    <mergeCell ref="C62:G62"/>
    <mergeCell ref="N62:O62"/>
    <mergeCell ref="J76:M76"/>
    <mergeCell ref="B77:D79"/>
    <mergeCell ref="E77:I79"/>
    <mergeCell ref="J77:M79"/>
    <mergeCell ref="B80:D83"/>
    <mergeCell ref="E80:I83"/>
    <mergeCell ref="J80:M83"/>
    <mergeCell ref="C71:H71"/>
    <mergeCell ref="C72:H72"/>
    <mergeCell ref="C73:H73"/>
    <mergeCell ref="B75:F75"/>
    <mergeCell ref="B76:D76"/>
    <mergeCell ref="E76:I76"/>
    <mergeCell ref="B97:G102"/>
    <mergeCell ref="H97:M102"/>
    <mergeCell ref="B103:D103"/>
    <mergeCell ref="E103:G103"/>
    <mergeCell ref="H103:J103"/>
    <mergeCell ref="K103:M103"/>
    <mergeCell ref="B85:I85"/>
    <mergeCell ref="B87:M87"/>
    <mergeCell ref="B88:M89"/>
    <mergeCell ref="B90:G90"/>
    <mergeCell ref="H90:M90"/>
    <mergeCell ref="B91:G96"/>
    <mergeCell ref="H91:M96"/>
    <mergeCell ref="B106:D106"/>
    <mergeCell ref="E106:G106"/>
    <mergeCell ref="H106:J106"/>
    <mergeCell ref="K106:M106"/>
    <mergeCell ref="B107:D108"/>
    <mergeCell ref="E107:G108"/>
    <mergeCell ref="H107:J108"/>
    <mergeCell ref="K107:M108"/>
    <mergeCell ref="B104:D104"/>
    <mergeCell ref="E104:G104"/>
    <mergeCell ref="H104:J104"/>
    <mergeCell ref="K104:M104"/>
    <mergeCell ref="B105:D105"/>
    <mergeCell ref="E105:G105"/>
    <mergeCell ref="H105:J105"/>
    <mergeCell ref="K105:M105"/>
    <mergeCell ref="B111:D112"/>
    <mergeCell ref="E111:G112"/>
    <mergeCell ref="H111:J112"/>
    <mergeCell ref="K111:M112"/>
    <mergeCell ref="B113:D114"/>
    <mergeCell ref="E113:G114"/>
    <mergeCell ref="H113:J114"/>
    <mergeCell ref="K113:M114"/>
    <mergeCell ref="B109:D109"/>
    <mergeCell ref="E109:G109"/>
    <mergeCell ref="H109:J109"/>
    <mergeCell ref="K109:M109"/>
    <mergeCell ref="B110:D110"/>
    <mergeCell ref="E110:G110"/>
    <mergeCell ref="H110:J110"/>
    <mergeCell ref="K110:M110"/>
    <mergeCell ref="H122:H123"/>
    <mergeCell ref="I122:I123"/>
    <mergeCell ref="B127:I127"/>
    <mergeCell ref="B128:I132"/>
    <mergeCell ref="B133:E133"/>
    <mergeCell ref="F133:I133"/>
    <mergeCell ref="B117:I117"/>
    <mergeCell ref="B118:I120"/>
    <mergeCell ref="B121:E121"/>
    <mergeCell ref="F121:I121"/>
    <mergeCell ref="B122:B123"/>
    <mergeCell ref="C122:C123"/>
    <mergeCell ref="D122:D123"/>
    <mergeCell ref="E122:E123"/>
    <mergeCell ref="F122:F123"/>
    <mergeCell ref="G122:G123"/>
    <mergeCell ref="B134:E136"/>
    <mergeCell ref="F134:I136"/>
    <mergeCell ref="B138:B139"/>
    <mergeCell ref="C138:C139"/>
    <mergeCell ref="D138:D139"/>
    <mergeCell ref="E138:E139"/>
    <mergeCell ref="F138:F139"/>
    <mergeCell ref="G138:G139"/>
    <mergeCell ref="H138:H139"/>
    <mergeCell ref="I138:I139"/>
  </mergeCells>
  <conditionalFormatting sqref="F20 B90 H90 B121 F121 B133 F133">
    <cfRule type="cellIs" dxfId="7" priority="4" stopIfTrue="1" operator="equal">
      <formula>"Confidential"</formula>
    </cfRule>
  </conditionalFormatting>
  <conditionalFormatting sqref="F20">
    <cfRule type="cellIs" dxfId="6" priority="3" stopIfTrue="1" operator="equal">
      <formula>"Non-confidential"</formula>
    </cfRule>
  </conditionalFormatting>
  <conditionalFormatting sqref="D18">
    <cfRule type="expression" dxfId="5" priority="1" stopIfTrue="1">
      <formula>#REF!=1</formula>
    </cfRule>
  </conditionalFormatting>
  <conditionalFormatting sqref="D18">
    <cfRule type="expression" dxfId="4" priority="2" stopIfTrue="1">
      <formula>#REF!=2</formula>
    </cfRule>
  </conditionalFormatting>
  <hyperlinks>
    <hyperlink ref="D18" r:id="rId1" xr:uid="{6ED9D4C6-7EE2-4439-949A-E566686F636A}"/>
    <hyperlink ref="I39" r:id="rId2" location="questionnaires-and-information-gathering" xr:uid="{E7E0B332-81BA-4483-B3F7-1A2EFB53CAC5}"/>
    <hyperlink ref="I40" r:id="rId3" xr:uid="{27E523A1-0FFB-480D-9CA9-8CC50B1FA31A}"/>
    <hyperlink ref="I41" r:id="rId4" xr:uid="{3EB16A50-A0EE-4958-9219-9515432224A4}"/>
    <hyperlink ref="I42" r:id="rId5" xr:uid="{0AC1AECE-366C-4D25-829F-1628A73B8BA4}"/>
    <hyperlink ref="I43" r:id="rId6" xr:uid="{637DC5C3-D411-4B46-9BA5-1BE9948D70D2}"/>
    <hyperlink ref="M53" r:id="rId7" xr:uid="{85865287-DB4C-4E8D-8D73-5B9EED8A9368}"/>
  </hyperlinks>
  <pageMargins left="0.70000000000000007" right="0.70000000000000007" top="0.75" bottom="0.75" header="0.30000000000000004" footer="0.30000000000000004"/>
  <pageSetup paperSize="0" fitToWidth="0" fitToHeight="0" orientation="portrait" horizontalDpi="0" verticalDpi="0" copies="0"/>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D7C9AC3F-B497-482F-B1CA-30B80A9A09CE}">
          <x14:formula1>
            <xm:f>INTERNAL_USE_!$M$2:$M$4</xm:f>
          </x14:formula1>
          <xm:sqref>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3064-3136-4C30-94CB-9988ADA4003E}">
  <sheetPr>
    <tabColor rgb="FFFF0000"/>
  </sheetPr>
  <dimension ref="A1:M13"/>
  <sheetViews>
    <sheetView workbookViewId="0"/>
  </sheetViews>
  <sheetFormatPr defaultRowHeight="14.25"/>
  <cols>
    <col min="1" max="1" width="22" customWidth="1"/>
    <col min="2" max="2" width="27.125" customWidth="1"/>
    <col min="3" max="3" width="25.5" customWidth="1"/>
    <col min="4" max="12" width="8.75" customWidth="1"/>
    <col min="13" max="13" width="18" customWidth="1"/>
    <col min="14" max="14" width="8.75" customWidth="1"/>
  </cols>
  <sheetData>
    <row r="1" spans="1:13">
      <c r="G1" t="s">
        <v>111</v>
      </c>
    </row>
    <row r="2" spans="1:13">
      <c r="A2" t="s">
        <v>112</v>
      </c>
      <c r="B2" t="s">
        <v>113</v>
      </c>
      <c r="C2" t="s">
        <v>114</v>
      </c>
      <c r="D2" t="s">
        <v>115</v>
      </c>
      <c r="E2" t="s">
        <v>116</v>
      </c>
      <c r="G2" t="s">
        <v>117</v>
      </c>
    </row>
    <row r="3" spans="1:13" ht="15">
      <c r="A3" t="s">
        <v>118</v>
      </c>
      <c r="B3" t="s">
        <v>119</v>
      </c>
      <c r="C3" t="s">
        <v>120</v>
      </c>
      <c r="D3" t="s">
        <v>121</v>
      </c>
      <c r="E3" t="s">
        <v>122</v>
      </c>
      <c r="G3" t="s">
        <v>123</v>
      </c>
      <c r="M3" s="35" t="s">
        <v>73</v>
      </c>
    </row>
    <row r="4" spans="1:13" ht="15">
      <c r="A4" t="s">
        <v>124</v>
      </c>
      <c r="G4" t="s">
        <v>125</v>
      </c>
      <c r="M4" s="36" t="s">
        <v>14</v>
      </c>
    </row>
    <row r="5" spans="1:13">
      <c r="A5" t="s">
        <v>126</v>
      </c>
      <c r="G5" t="s">
        <v>127</v>
      </c>
    </row>
    <row r="6" spans="1:13">
      <c r="A6" t="s">
        <v>128</v>
      </c>
      <c r="G6" t="s">
        <v>129</v>
      </c>
    </row>
    <row r="9" spans="1:13" ht="15.75" thickBot="1">
      <c r="A9" s="37" t="s">
        <v>130</v>
      </c>
      <c r="B9" s="38" t="str">
        <f>TEXT(Guidance!F25,"dd/mm/yyyy") &amp;" - " &amp; TEXT(Guidance!H25,"dd/mm/yyyy")</f>
        <v>01/01/2022 - 31/12/2025</v>
      </c>
    </row>
    <row r="10" spans="1:13" ht="15.75" thickBot="1">
      <c r="A10" t="s">
        <v>98</v>
      </c>
      <c r="B10" s="38" t="str">
        <f>TEXT(EDATE(Guidance!F23,-36),"dd/mm/yyyy") &amp;" - " &amp; TEXT(EDATE(Guidance!H23,-36),"dd/mm/yyyy")</f>
        <v>01/01/2022 - 31/12/2022</v>
      </c>
      <c r="C10">
        <v>-36</v>
      </c>
    </row>
    <row r="11" spans="1:13" ht="15.75" thickBot="1">
      <c r="A11" t="s">
        <v>99</v>
      </c>
      <c r="B11" s="38" t="str">
        <f>TEXT(EDATE(Guidance!F23,-24),"dd/mm/yyyy") &amp;" - " &amp; TEXT(EDATE(Guidance!H23,-24),"dd/mm/yyyy")</f>
        <v>01/01/2023 - 31/12/2023</v>
      </c>
      <c r="C11">
        <v>-24</v>
      </c>
    </row>
    <row r="12" spans="1:13" ht="15.75" thickBot="1">
      <c r="A12" t="s">
        <v>100</v>
      </c>
      <c r="B12" s="38" t="str">
        <f>TEXT(EDATE(Guidance!F23,-12),"dd/mm/yyyy") &amp;" - " &amp; TEXT(EDATE(Guidance!H23,-12),"dd/mm/yyyy")</f>
        <v>01/01/2024 - 31/12/2024</v>
      </c>
      <c r="C12">
        <v>-12</v>
      </c>
    </row>
    <row r="13" spans="1:13" ht="15.75" thickBot="1">
      <c r="A13" t="s">
        <v>131</v>
      </c>
      <c r="B13" s="38" t="str">
        <f>TEXT(Guidance!F23,"dd/mm/yyyy") &amp;" - " &amp; TEXT(Guidance!H23,"dd/mm/yyyy")</f>
        <v>01/01/2025 - 31/12/2025</v>
      </c>
    </row>
  </sheetData>
  <pageMargins left="0.70000000000000007" right="0.70000000000000007" top="0.75" bottom="0.75" header="0.30000000000000004" footer="0.300000000000000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A84C5-9569-4D23-93C6-4C28FF720FDC}">
  <dimension ref="A1:E10"/>
  <sheetViews>
    <sheetView workbookViewId="0">
      <selection activeCell="B6" sqref="B6"/>
    </sheetView>
  </sheetViews>
  <sheetFormatPr defaultRowHeight="14.25"/>
  <cols>
    <col min="1" max="1" width="11.5" style="39" customWidth="1"/>
    <col min="2" max="2" width="47.125" style="39" customWidth="1"/>
    <col min="3" max="3" width="46.875" style="40" customWidth="1"/>
    <col min="4" max="4" width="68.375" style="39" customWidth="1"/>
    <col min="5" max="5" width="15.125" customWidth="1"/>
    <col min="6" max="6" width="8.75" customWidth="1"/>
  </cols>
  <sheetData>
    <row r="1" spans="1:5" ht="15.75">
      <c r="E1" s="41" t="s">
        <v>132</v>
      </c>
    </row>
    <row r="2" spans="1:5" ht="40.35" customHeight="1">
      <c r="A2" s="149" t="s">
        <v>133</v>
      </c>
      <c r="B2" s="149"/>
    </row>
    <row r="5" spans="1:5" s="44" customFormat="1" ht="18">
      <c r="A5" s="42" t="s">
        <v>134</v>
      </c>
      <c r="B5" s="42" t="s">
        <v>135</v>
      </c>
      <c r="C5" s="42" t="s">
        <v>136</v>
      </c>
      <c r="D5" s="43" t="s">
        <v>137</v>
      </c>
    </row>
    <row r="6" spans="1:5" s="44" customFormat="1" ht="15.75">
      <c r="A6" s="150" t="s">
        <v>138</v>
      </c>
      <c r="B6" s="45" t="s">
        <v>139</v>
      </c>
      <c r="C6" s="151" t="s">
        <v>140</v>
      </c>
      <c r="D6" s="151" t="s">
        <v>141</v>
      </c>
    </row>
    <row r="7" spans="1:5" s="44" customFormat="1" ht="15.75">
      <c r="A7" s="150"/>
      <c r="B7" s="45" t="s">
        <v>142</v>
      </c>
      <c r="C7" s="151"/>
      <c r="D7" s="151"/>
    </row>
    <row r="8" spans="1:5" s="44" customFormat="1" ht="15.75">
      <c r="A8" s="150" t="s">
        <v>143</v>
      </c>
      <c r="B8" s="45" t="s">
        <v>144</v>
      </c>
      <c r="C8" s="152" t="s">
        <v>145</v>
      </c>
      <c r="D8" s="46" t="s">
        <v>146</v>
      </c>
    </row>
    <row r="9" spans="1:5" s="44" customFormat="1" ht="15.75">
      <c r="A9" s="150"/>
      <c r="B9" s="45" t="s">
        <v>147</v>
      </c>
      <c r="C9" s="152"/>
      <c r="D9" s="46" t="s">
        <v>148</v>
      </c>
    </row>
    <row r="10" spans="1:5" ht="15">
      <c r="A10" s="47"/>
    </row>
  </sheetData>
  <mergeCells count="6">
    <mergeCell ref="A2:B2"/>
    <mergeCell ref="A6:A7"/>
    <mergeCell ref="C6:C7"/>
    <mergeCell ref="D6:D7"/>
    <mergeCell ref="A8:A9"/>
    <mergeCell ref="C8:C9"/>
  </mergeCells>
  <hyperlinks>
    <hyperlink ref="E1" location="Glossary!A1" display="Glossary" xr:uid="{A1BB1979-B4A3-47ED-9382-70347174E81F}"/>
    <hyperlink ref="A6" location="'Section A&gt;&gt;&gt;&gt;'!A1" display="A" xr:uid="{D48CB4BC-1D43-423D-9FF9-2CD2609BE979}"/>
    <hyperlink ref="B6" location="'A1 Biodiesel Imports &amp; Exports'!A1" display="Biodiesel Imports and Exports" xr:uid="{A6FAC00B-0400-4D2B-AF52-B74124C817E0}"/>
    <hyperlink ref="B7" location="'A2 Upstream Imports &amp; Exports'!A1" display="Upstream Imports and Exports" xr:uid="{6748DC83-E6E9-4C32-80DE-BD6CBBE3935D}"/>
    <hyperlink ref="A8" location="'Section C &gt;&gt;&gt;'!A1" display="C" xr:uid="{AB982764-7785-4584-8ECA-AAEFA5C17EF4}"/>
    <hyperlink ref="B8" location="'C1 Subsidies'!A1" display="Subsidies" xr:uid="{AC651501-F027-47F1-BC58-3659E3F0BB4D}"/>
    <hyperlink ref="B9" location="'C2 Program beneficiaries'!A1" display="Program beneficiaries" xr:uid="{FD783213-6013-41F0-B6E5-9C2CDF3105D3}"/>
  </hyperlinks>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92159-EEBC-479E-A789-014CCF6693E5}">
  <sheetPr>
    <tabColor rgb="FF92D050"/>
  </sheetPr>
  <dimension ref="A1:H7"/>
  <sheetViews>
    <sheetView workbookViewId="0">
      <selection activeCell="A6" sqref="A6"/>
    </sheetView>
  </sheetViews>
  <sheetFormatPr defaultRowHeight="14.25"/>
  <cols>
    <col min="1" max="1" width="32.375" style="39" customWidth="1"/>
    <col min="2" max="2" width="47.125" style="39" customWidth="1"/>
    <col min="3" max="3" width="46.875" style="40" customWidth="1"/>
    <col min="4" max="4" width="9.5" style="39" customWidth="1"/>
    <col min="5" max="6" width="8.75" customWidth="1"/>
    <col min="7" max="7" width="15.25" customWidth="1"/>
    <col min="8" max="8" width="20.75" customWidth="1"/>
    <col min="9" max="9" width="8.75" customWidth="1"/>
  </cols>
  <sheetData>
    <row r="1" spans="1:8" s="49" customFormat="1" ht="15">
      <c r="A1" s="48"/>
      <c r="B1" s="48"/>
      <c r="C1" s="7"/>
      <c r="D1" s="48"/>
      <c r="G1" s="50" t="s">
        <v>132</v>
      </c>
      <c r="H1" s="51" t="s">
        <v>149</v>
      </c>
    </row>
    <row r="2" spans="1:8" ht="40.35" customHeight="1">
      <c r="A2" s="149" t="s">
        <v>150</v>
      </c>
      <c r="B2" s="149"/>
      <c r="C2" s="149"/>
    </row>
    <row r="5" spans="1:8" s="44" customFormat="1" ht="18">
      <c r="A5" s="52" t="s">
        <v>151</v>
      </c>
      <c r="B5" s="42" t="s">
        <v>136</v>
      </c>
      <c r="C5" s="43" t="s">
        <v>137</v>
      </c>
    </row>
    <row r="6" spans="1:8" s="44" customFormat="1" ht="15.75">
      <c r="A6" s="53" t="s">
        <v>152</v>
      </c>
      <c r="B6" s="151" t="s">
        <v>140</v>
      </c>
      <c r="C6" s="151" t="s">
        <v>153</v>
      </c>
    </row>
    <row r="7" spans="1:8" ht="15.75">
      <c r="A7" s="53" t="s">
        <v>154</v>
      </c>
      <c r="B7" s="151"/>
      <c r="C7" s="151"/>
      <c r="D7" s="54"/>
    </row>
  </sheetData>
  <mergeCells count="3">
    <mergeCell ref="A2:C2"/>
    <mergeCell ref="B6:B7"/>
    <mergeCell ref="C6:C7"/>
  </mergeCells>
  <hyperlinks>
    <hyperlink ref="G1" location="Glossary!A1" display="Glossary" xr:uid="{3AA1AF0D-819D-4030-A64F-50FA976D0743}"/>
    <hyperlink ref="H1" location="Contents!A1" display="Contents page" xr:uid="{91331552-2883-4582-B536-56CDB3C29056}"/>
    <hyperlink ref="A6" location="'A1 Biodiesel Imports &amp; Exports'!A1" display="Biodiesel Imports &amp; Exports" xr:uid="{0E53096E-E1A1-4C75-8210-D00F018E9446}"/>
    <hyperlink ref="A7" location="'A2 Upstream Imports &amp; Exports'!A1" display="Upstream Imports &amp; Exports" xr:uid="{B736F44C-394F-4ABD-B0E5-82AE1F06566A}"/>
  </hyperlinks>
  <pageMargins left="0.70000000000000007" right="0.70000000000000007" top="0.75" bottom="0.75" header="0.30000000000000004" footer="0.3000000000000000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6D1E2-C32C-4AEF-B498-7BBDAC82A783}">
  <dimension ref="A1:AA76"/>
  <sheetViews>
    <sheetView tabSelected="1" workbookViewId="0">
      <selection activeCell="E66" sqref="E66"/>
    </sheetView>
  </sheetViews>
  <sheetFormatPr defaultColWidth="8.75" defaultRowHeight="14.25"/>
  <cols>
    <col min="1" max="1" width="10.5" style="49" customWidth="1"/>
    <col min="2" max="2" width="27.5" style="49" customWidth="1"/>
    <col min="3" max="3" width="45.625" style="49" customWidth="1"/>
    <col min="4" max="4" width="23.125" style="49" customWidth="1"/>
    <col min="5" max="6" width="26.875" style="49" bestFit="1" customWidth="1"/>
    <col min="7" max="8" width="23.125" style="49" customWidth="1"/>
    <col min="9" max="9" width="10.5" style="49" customWidth="1"/>
    <col min="10" max="10" width="23.125" style="49" customWidth="1"/>
    <col min="11" max="11" width="25.125" style="49" customWidth="1"/>
    <col min="12" max="12" width="33.75" style="49" customWidth="1"/>
    <col min="13" max="13" width="26.125" style="49" customWidth="1"/>
    <col min="14" max="14" width="25.125" style="49" customWidth="1"/>
    <col min="15" max="15" width="20.875" style="49" customWidth="1"/>
    <col min="16" max="16" width="28.125" style="49" customWidth="1"/>
    <col min="17" max="17" width="8.75" style="49" customWidth="1"/>
    <col min="18" max="16384" width="8.75" style="49"/>
  </cols>
  <sheetData>
    <row r="1" spans="1:27" ht="15">
      <c r="B1" s="55" t="str">
        <f>Guidance!F20</f>
        <v>Non-confidential</v>
      </c>
      <c r="E1" s="56"/>
      <c r="F1" s="50" t="s">
        <v>132</v>
      </c>
      <c r="G1" s="51" t="s">
        <v>149</v>
      </c>
      <c r="L1" s="56"/>
      <c r="M1" s="56"/>
      <c r="N1" s="56"/>
      <c r="O1" s="56"/>
      <c r="P1" s="56"/>
      <c r="Q1" s="56"/>
      <c r="R1" s="56"/>
      <c r="S1" s="56"/>
      <c r="T1" s="56"/>
      <c r="U1" s="56"/>
      <c r="V1" s="56"/>
      <c r="W1" s="56"/>
      <c r="X1" s="56"/>
      <c r="Y1" s="56"/>
      <c r="Z1" s="56"/>
      <c r="AA1" s="56"/>
    </row>
    <row r="2" spans="1:27">
      <c r="A2" s="56"/>
      <c r="B2" s="56"/>
      <c r="C2" s="56"/>
      <c r="D2" s="56"/>
      <c r="E2" s="56"/>
      <c r="F2" s="56"/>
      <c r="G2" s="56"/>
      <c r="H2" s="56"/>
      <c r="I2" s="56"/>
      <c r="J2" s="56"/>
      <c r="K2" s="56"/>
      <c r="L2" s="56"/>
      <c r="M2" s="56"/>
      <c r="N2" s="56"/>
      <c r="O2" s="56"/>
      <c r="P2" s="56"/>
      <c r="Q2" s="56"/>
      <c r="R2" s="56"/>
      <c r="S2" s="56"/>
      <c r="T2" s="56"/>
      <c r="U2" s="56"/>
      <c r="V2" s="56"/>
      <c r="W2" s="56"/>
      <c r="X2" s="56"/>
      <c r="Y2" s="56"/>
      <c r="Z2" s="56"/>
      <c r="AA2" s="56"/>
    </row>
    <row r="3" spans="1:27" ht="17.100000000000001" customHeight="1">
      <c r="A3" s="56"/>
      <c r="B3" s="57" t="s">
        <v>155</v>
      </c>
      <c r="C3" s="57"/>
      <c r="D3" s="56"/>
      <c r="E3" s="56"/>
      <c r="F3" s="56"/>
      <c r="H3" s="56"/>
      <c r="I3" s="56"/>
      <c r="J3" s="56"/>
      <c r="K3" s="56"/>
      <c r="L3" s="56"/>
      <c r="M3" s="56"/>
      <c r="N3" s="56"/>
      <c r="O3" s="56"/>
      <c r="P3" s="56"/>
      <c r="Q3" s="56"/>
      <c r="R3" s="56"/>
      <c r="S3" s="56"/>
      <c r="T3" s="56"/>
      <c r="U3" s="56"/>
      <c r="V3" s="56"/>
      <c r="W3" s="56"/>
      <c r="X3" s="56"/>
      <c r="Y3" s="56"/>
      <c r="Z3" s="56"/>
      <c r="AA3" s="56"/>
    </row>
    <row r="4" spans="1:27" ht="17.100000000000001" customHeight="1">
      <c r="A4" s="56"/>
      <c r="B4" s="58" t="s">
        <v>156</v>
      </c>
      <c r="C4" s="59" t="str">
        <f>Guidance!$E11</f>
        <v>ER0083</v>
      </c>
      <c r="D4" s="56"/>
      <c r="E4" s="56"/>
      <c r="F4" s="56"/>
      <c r="H4" s="56"/>
      <c r="I4" s="56"/>
      <c r="J4" s="56"/>
      <c r="K4" s="56"/>
      <c r="L4" s="56"/>
      <c r="M4" s="56"/>
      <c r="N4" s="56"/>
      <c r="O4" s="56"/>
      <c r="P4" s="56"/>
      <c r="Q4" s="56"/>
      <c r="R4" s="56"/>
      <c r="S4" s="56"/>
      <c r="T4" s="56"/>
      <c r="U4" s="56"/>
      <c r="V4" s="56"/>
      <c r="W4" s="56"/>
      <c r="X4" s="56"/>
      <c r="Y4" s="56"/>
      <c r="Z4" s="56"/>
      <c r="AA4" s="56"/>
    </row>
    <row r="5" spans="1:27" ht="17.100000000000001" customHeight="1">
      <c r="A5" s="56"/>
      <c r="B5" s="58" t="s">
        <v>157</v>
      </c>
      <c r="C5" s="59"/>
      <c r="D5" s="56"/>
      <c r="E5" s="56"/>
      <c r="F5" s="56"/>
      <c r="G5" s="56"/>
      <c r="H5" s="56"/>
      <c r="I5" s="56"/>
      <c r="J5" s="56"/>
      <c r="K5" s="56"/>
      <c r="L5" s="56"/>
      <c r="M5" s="56"/>
      <c r="N5" s="56"/>
      <c r="O5" s="56"/>
      <c r="P5" s="56"/>
      <c r="Q5" s="56"/>
      <c r="R5" s="56"/>
      <c r="S5" s="56"/>
      <c r="T5" s="56"/>
      <c r="U5" s="56"/>
      <c r="V5" s="56"/>
      <c r="W5" s="56"/>
      <c r="X5" s="56"/>
      <c r="Y5" s="56"/>
      <c r="Z5" s="56"/>
      <c r="AA5" s="56"/>
    </row>
    <row r="6" spans="1:27" ht="17.100000000000001" customHeight="1">
      <c r="A6" s="56"/>
      <c r="B6" s="58" t="s">
        <v>158</v>
      </c>
      <c r="C6" s="59" t="str">
        <f>INTERNAL_USE_!$B13</f>
        <v>01/01/2025 - 31/12/2025</v>
      </c>
      <c r="D6" s="56"/>
      <c r="E6" s="56"/>
      <c r="F6" s="56"/>
      <c r="G6" s="56"/>
      <c r="H6" s="56"/>
      <c r="I6" s="56"/>
      <c r="J6" s="56"/>
      <c r="K6" s="56"/>
      <c r="L6" s="56"/>
      <c r="M6" s="56"/>
      <c r="N6" s="56"/>
      <c r="O6" s="56"/>
      <c r="P6" s="56"/>
      <c r="Q6" s="56"/>
      <c r="R6" s="56"/>
      <c r="S6" s="56"/>
      <c r="T6" s="56"/>
      <c r="U6" s="56"/>
      <c r="V6" s="56"/>
      <c r="W6" s="56"/>
      <c r="X6" s="56"/>
      <c r="Y6" s="56"/>
      <c r="Z6" s="56"/>
      <c r="AA6" s="56"/>
    </row>
    <row r="7" spans="1:27" ht="17.100000000000001" customHeight="1">
      <c r="A7" s="56"/>
      <c r="B7" s="58" t="s">
        <v>159</v>
      </c>
      <c r="C7" s="59" t="str">
        <f>INTERNAL_USE_!$B9</f>
        <v>01/01/2022 - 31/12/2025</v>
      </c>
      <c r="D7" s="56"/>
      <c r="E7" s="56"/>
      <c r="F7" s="56"/>
      <c r="G7" s="56"/>
      <c r="H7" s="56"/>
      <c r="I7" s="56"/>
      <c r="J7" s="56"/>
      <c r="K7" s="56"/>
      <c r="L7" s="56"/>
      <c r="M7" s="56"/>
      <c r="N7" s="56"/>
      <c r="O7" s="56"/>
      <c r="P7" s="56"/>
      <c r="Q7" s="56"/>
      <c r="R7" s="56"/>
      <c r="S7" s="56"/>
      <c r="T7" s="56"/>
      <c r="U7" s="56"/>
      <c r="V7" s="56"/>
      <c r="W7" s="56"/>
      <c r="X7" s="56"/>
      <c r="Y7" s="56"/>
      <c r="Z7" s="56"/>
      <c r="AA7" s="56"/>
    </row>
    <row r="8" spans="1:27" ht="17.100000000000001" customHeight="1">
      <c r="A8" s="56"/>
      <c r="B8" s="60"/>
      <c r="C8" s="60"/>
      <c r="D8" s="60"/>
      <c r="E8" s="60"/>
      <c r="F8" s="56"/>
      <c r="G8" s="56"/>
      <c r="H8" s="56"/>
      <c r="I8" s="56"/>
      <c r="J8" s="56"/>
      <c r="K8" s="56"/>
      <c r="L8" s="56"/>
      <c r="M8" s="56"/>
      <c r="N8" s="56"/>
      <c r="O8" s="56"/>
      <c r="P8" s="56"/>
      <c r="Q8" s="56"/>
      <c r="R8" s="56"/>
      <c r="S8" s="56"/>
      <c r="T8" s="56"/>
      <c r="U8" s="56"/>
      <c r="V8" s="56"/>
      <c r="W8" s="56"/>
      <c r="X8" s="56"/>
      <c r="Y8" s="56"/>
      <c r="Z8" s="56"/>
      <c r="AA8" s="56"/>
    </row>
    <row r="9" spans="1:27" ht="17.100000000000001" customHeight="1">
      <c r="A9" s="56"/>
      <c r="B9" s="61" t="s">
        <v>160</v>
      </c>
      <c r="C9" s="60"/>
      <c r="D9" s="56"/>
      <c r="E9" s="56"/>
      <c r="F9" s="56"/>
      <c r="G9" s="56"/>
      <c r="H9" s="56"/>
      <c r="I9" s="56"/>
      <c r="J9" s="56"/>
      <c r="K9" s="56"/>
      <c r="L9" s="56"/>
      <c r="M9" s="56"/>
      <c r="N9" s="56"/>
      <c r="O9" s="56"/>
      <c r="P9" s="56"/>
      <c r="Q9" s="56"/>
      <c r="R9" s="56"/>
      <c r="S9" s="56"/>
      <c r="T9" s="56"/>
      <c r="U9" s="56"/>
      <c r="V9" s="56"/>
      <c r="W9" s="56"/>
      <c r="X9" s="56"/>
      <c r="Y9" s="56"/>
      <c r="Z9" s="56"/>
      <c r="AA9" s="56"/>
    </row>
    <row r="10" spans="1:27" ht="17.100000000000001" customHeight="1">
      <c r="A10" s="56"/>
      <c r="B10" s="62" t="s">
        <v>161</v>
      </c>
      <c r="C10" s="63"/>
      <c r="D10" s="63"/>
      <c r="E10" s="63"/>
      <c r="F10" s="64"/>
      <c r="G10" s="56"/>
      <c r="H10" s="56"/>
      <c r="I10" s="56"/>
      <c r="J10" s="56"/>
      <c r="K10" s="56"/>
      <c r="L10" s="56"/>
      <c r="M10" s="56"/>
      <c r="N10" s="56"/>
      <c r="O10" s="56"/>
      <c r="P10" s="56"/>
      <c r="Q10" s="56"/>
      <c r="R10" s="56"/>
      <c r="S10" s="56"/>
      <c r="T10" s="56"/>
      <c r="U10" s="56"/>
      <c r="V10" s="56"/>
      <c r="W10" s="56"/>
      <c r="X10" s="56"/>
      <c r="Y10" s="56"/>
      <c r="Z10" s="56"/>
      <c r="AA10" s="56"/>
    </row>
    <row r="11" spans="1:27" ht="17.100000000000001" customHeight="1">
      <c r="A11" s="56"/>
      <c r="B11" s="65" t="s">
        <v>162</v>
      </c>
      <c r="C11" s="66"/>
      <c r="D11" s="66"/>
      <c r="E11" s="66"/>
      <c r="F11" s="67"/>
      <c r="G11" s="56"/>
      <c r="H11" s="56"/>
      <c r="I11" s="56"/>
      <c r="J11" s="56"/>
      <c r="K11" s="56"/>
      <c r="L11" s="56"/>
      <c r="M11" s="56"/>
      <c r="N11" s="56"/>
      <c r="O11" s="56"/>
      <c r="P11" s="56"/>
      <c r="Q11" s="56"/>
      <c r="R11" s="56"/>
      <c r="S11" s="56"/>
      <c r="T11" s="56"/>
      <c r="U11" s="56"/>
      <c r="V11" s="56"/>
      <c r="W11" s="56"/>
      <c r="X11" s="56"/>
      <c r="Y11" s="56"/>
      <c r="Z11" s="56"/>
      <c r="AA11" s="56"/>
    </row>
    <row r="12" spans="1:27" ht="17.100000000000001" customHeight="1">
      <c r="A12" s="56"/>
      <c r="B12" s="87" t="s">
        <v>191</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row>
    <row r="13" spans="1:27" ht="15">
      <c r="A13" s="56"/>
      <c r="B13" s="68" t="s">
        <v>163</v>
      </c>
      <c r="C13" s="68" t="s">
        <v>164</v>
      </c>
      <c r="D13" s="68" t="s">
        <v>165</v>
      </c>
      <c r="E13" s="68" t="s">
        <v>166</v>
      </c>
      <c r="F13" s="68" t="s">
        <v>167</v>
      </c>
      <c r="G13" s="56"/>
      <c r="H13" s="56"/>
      <c r="I13" s="56"/>
      <c r="J13" s="56"/>
      <c r="K13" s="56"/>
      <c r="Q13" s="56"/>
      <c r="R13" s="56"/>
      <c r="S13" s="56"/>
      <c r="T13" s="56"/>
      <c r="U13" s="56"/>
      <c r="V13" s="56"/>
      <c r="W13" s="56"/>
      <c r="X13" s="56"/>
      <c r="Y13" s="56"/>
      <c r="Z13" s="56"/>
      <c r="AA13" s="56"/>
    </row>
    <row r="14" spans="1:27" ht="17.100000000000001" customHeight="1">
      <c r="A14" s="56"/>
      <c r="B14" s="69"/>
      <c r="C14" s="70" t="s">
        <v>25</v>
      </c>
      <c r="D14" s="70" t="s">
        <v>168</v>
      </c>
      <c r="E14" s="70" t="s">
        <v>25</v>
      </c>
      <c r="F14" s="71" t="s">
        <v>168</v>
      </c>
      <c r="G14" s="56"/>
      <c r="H14" s="56"/>
      <c r="I14" s="56"/>
      <c r="J14" s="56"/>
      <c r="K14" s="56"/>
      <c r="L14" s="72"/>
      <c r="M14" s="72"/>
      <c r="N14" s="72"/>
      <c r="O14" s="72"/>
      <c r="P14" s="72"/>
      <c r="Q14" s="72"/>
      <c r="R14" s="72"/>
      <c r="S14" s="72"/>
      <c r="T14" s="72"/>
      <c r="U14" s="72"/>
    </row>
    <row r="15" spans="1:27" ht="17.100000000000001" customHeight="1">
      <c r="A15" s="56"/>
      <c r="B15" s="73" t="s">
        <v>169</v>
      </c>
      <c r="C15" s="88">
        <v>0</v>
      </c>
      <c r="D15" s="88">
        <v>0</v>
      </c>
      <c r="E15" s="88">
        <v>0</v>
      </c>
      <c r="F15" s="88">
        <v>0</v>
      </c>
      <c r="G15" s="56"/>
      <c r="H15" s="56"/>
      <c r="I15" s="56"/>
      <c r="J15" s="56"/>
      <c r="K15" s="56"/>
      <c r="L15" s="56"/>
      <c r="M15" s="56"/>
      <c r="N15" s="56"/>
      <c r="O15" s="56"/>
      <c r="P15" s="56"/>
      <c r="Q15" s="56"/>
      <c r="R15" s="56"/>
      <c r="S15" s="56"/>
      <c r="T15" s="56"/>
      <c r="U15" s="56"/>
    </row>
    <row r="16" spans="1:27">
      <c r="A16" s="56"/>
      <c r="B16" s="73" t="s">
        <v>170</v>
      </c>
      <c r="C16" s="88">
        <v>0</v>
      </c>
      <c r="D16" s="88">
        <v>0</v>
      </c>
      <c r="E16" s="88">
        <v>0</v>
      </c>
      <c r="F16" s="88">
        <v>0</v>
      </c>
      <c r="G16" s="56"/>
      <c r="H16" s="56"/>
      <c r="I16" s="56"/>
      <c r="J16" s="56"/>
      <c r="K16" s="56"/>
      <c r="L16" s="56"/>
      <c r="M16" s="56"/>
      <c r="N16" s="56"/>
      <c r="O16" s="56"/>
      <c r="P16" s="56"/>
      <c r="Q16" s="56"/>
      <c r="R16" s="56"/>
      <c r="S16" s="56"/>
      <c r="T16" s="56"/>
      <c r="U16" s="56"/>
    </row>
    <row r="17" spans="1:27" ht="17.100000000000001" customHeight="1">
      <c r="A17" s="56"/>
      <c r="B17" s="73" t="s">
        <v>171</v>
      </c>
      <c r="C17" s="88">
        <v>0</v>
      </c>
      <c r="D17" s="88">
        <v>0</v>
      </c>
      <c r="E17" s="88">
        <v>7611.2</v>
      </c>
      <c r="F17" s="88">
        <v>6928</v>
      </c>
      <c r="G17" s="56"/>
      <c r="H17" s="56"/>
      <c r="I17" s="56"/>
      <c r="J17" s="56"/>
      <c r="K17" s="56"/>
      <c r="L17" s="56"/>
      <c r="M17" s="56"/>
      <c r="N17" s="56"/>
      <c r="O17" s="56"/>
      <c r="P17" s="56"/>
      <c r="Q17" s="56"/>
      <c r="R17" s="56"/>
      <c r="S17" s="56"/>
      <c r="T17" s="56"/>
      <c r="U17" s="56"/>
    </row>
    <row r="18" spans="1:27" ht="17.100000000000001" customHeight="1">
      <c r="A18" s="56"/>
      <c r="B18" s="73" t="s">
        <v>172</v>
      </c>
      <c r="C18" s="88">
        <v>0</v>
      </c>
      <c r="D18" s="88">
        <v>0</v>
      </c>
      <c r="E18" s="88">
        <v>0</v>
      </c>
      <c r="F18" s="88">
        <v>0</v>
      </c>
      <c r="G18" s="56"/>
      <c r="H18" s="56"/>
      <c r="I18" s="56"/>
      <c r="J18" s="56"/>
      <c r="K18" s="56"/>
      <c r="L18" s="56"/>
      <c r="M18" s="56"/>
      <c r="N18" s="56"/>
      <c r="O18" s="56"/>
      <c r="P18" s="56"/>
      <c r="Q18" s="56"/>
      <c r="R18" s="56"/>
      <c r="S18" s="56"/>
      <c r="T18" s="56"/>
      <c r="U18" s="56"/>
    </row>
    <row r="19" spans="1:27" ht="17.100000000000001" customHeight="1">
      <c r="A19" s="56"/>
      <c r="B19" s="89" t="s">
        <v>173</v>
      </c>
      <c r="C19" s="90">
        <f>SUM(C15:C18)</f>
        <v>0</v>
      </c>
      <c r="D19" s="90">
        <f t="shared" ref="D19:F19" si="0">SUM(D15:D18)</f>
        <v>0</v>
      </c>
      <c r="E19" s="90">
        <f t="shared" si="0"/>
        <v>7611.2</v>
      </c>
      <c r="F19" s="90">
        <f t="shared" si="0"/>
        <v>6928</v>
      </c>
      <c r="G19" s="56"/>
      <c r="H19" s="56"/>
      <c r="I19" s="56"/>
      <c r="J19" s="56"/>
      <c r="K19" s="56"/>
      <c r="L19" s="56"/>
      <c r="M19" s="56"/>
      <c r="N19" s="56"/>
      <c r="O19" s="56"/>
      <c r="P19" s="56"/>
      <c r="Q19" s="56"/>
      <c r="R19" s="56"/>
      <c r="S19" s="56"/>
      <c r="T19" s="56"/>
      <c r="U19" s="56"/>
    </row>
    <row r="20" spans="1:27" ht="17.100000000000001" customHeight="1">
      <c r="A20" s="56"/>
      <c r="B20" s="73" t="s">
        <v>174</v>
      </c>
      <c r="C20" s="88">
        <v>0</v>
      </c>
      <c r="D20" s="88">
        <v>0</v>
      </c>
      <c r="E20" s="88">
        <v>12382.4</v>
      </c>
      <c r="F20" s="88">
        <v>11337</v>
      </c>
      <c r="G20" s="56"/>
      <c r="H20" s="56"/>
      <c r="I20" s="56"/>
      <c r="J20" s="56"/>
      <c r="K20" s="56"/>
      <c r="L20" s="56"/>
      <c r="M20" s="56"/>
      <c r="N20" s="56"/>
      <c r="O20" s="56"/>
      <c r="P20" s="56"/>
      <c r="Q20" s="56"/>
      <c r="R20" s="56"/>
      <c r="S20" s="56"/>
      <c r="T20" s="56"/>
      <c r="U20" s="56"/>
    </row>
    <row r="21" spans="1:27" ht="17.100000000000001" customHeight="1">
      <c r="A21" s="56"/>
      <c r="B21" s="73" t="s">
        <v>175</v>
      </c>
      <c r="C21" s="88">
        <v>0</v>
      </c>
      <c r="D21" s="88">
        <v>0</v>
      </c>
      <c r="E21" s="88">
        <v>0</v>
      </c>
      <c r="F21" s="88">
        <v>0</v>
      </c>
      <c r="G21" s="56"/>
      <c r="H21" s="56"/>
      <c r="I21" s="56"/>
      <c r="J21" s="56"/>
      <c r="K21" s="56"/>
      <c r="L21" s="56"/>
      <c r="M21" s="56"/>
      <c r="N21" s="56"/>
      <c r="O21" s="56"/>
      <c r="P21" s="56"/>
      <c r="Q21" s="56"/>
      <c r="R21" s="56"/>
      <c r="S21" s="56"/>
      <c r="T21" s="56"/>
      <c r="U21" s="56"/>
    </row>
    <row r="22" spans="1:27">
      <c r="B22" s="73" t="s">
        <v>176</v>
      </c>
      <c r="C22" s="88">
        <v>0</v>
      </c>
      <c r="D22" s="88">
        <v>0</v>
      </c>
      <c r="E22" s="88">
        <v>0</v>
      </c>
      <c r="F22" s="88">
        <v>0</v>
      </c>
      <c r="I22" s="56"/>
      <c r="J22" s="56"/>
      <c r="K22" s="56"/>
      <c r="L22" s="56"/>
      <c r="M22" s="56"/>
      <c r="N22" s="56"/>
      <c r="O22" s="56"/>
      <c r="P22" s="56"/>
      <c r="Q22" s="56"/>
      <c r="R22" s="56"/>
      <c r="S22" s="56"/>
      <c r="T22" s="56"/>
      <c r="U22" s="56"/>
      <c r="V22" s="56"/>
      <c r="W22" s="56"/>
      <c r="X22" s="56"/>
      <c r="Y22" s="56"/>
      <c r="Z22" s="56"/>
    </row>
    <row r="23" spans="1:27">
      <c r="A23" s="56"/>
      <c r="B23" s="73" t="s">
        <v>177</v>
      </c>
      <c r="C23" s="88">
        <v>1136</v>
      </c>
      <c r="D23" s="88">
        <v>6332</v>
      </c>
      <c r="E23" s="88">
        <v>2840</v>
      </c>
      <c r="F23" s="88">
        <v>2584</v>
      </c>
      <c r="G23" s="56"/>
      <c r="H23" s="56"/>
      <c r="I23" s="56"/>
      <c r="J23" s="56"/>
      <c r="K23" s="56"/>
      <c r="L23" s="56"/>
      <c r="M23" s="56"/>
      <c r="N23" s="56"/>
      <c r="O23" s="56"/>
      <c r="P23" s="56"/>
      <c r="Q23" s="56"/>
      <c r="R23" s="56"/>
      <c r="S23" s="56"/>
      <c r="T23" s="56"/>
      <c r="U23" s="56"/>
      <c r="V23" s="56"/>
      <c r="W23" s="56"/>
      <c r="X23" s="56"/>
      <c r="Y23" s="56"/>
      <c r="Z23" s="56"/>
      <c r="AA23" s="56"/>
    </row>
    <row r="24" spans="1:27" ht="17.100000000000001" customHeight="1">
      <c r="A24" s="56"/>
      <c r="B24" s="89" t="s">
        <v>178</v>
      </c>
      <c r="C24" s="90">
        <f>SUM(C20:C23)</f>
        <v>1136</v>
      </c>
      <c r="D24" s="90">
        <f t="shared" ref="D24:F24" si="1">SUM(D20:D23)</f>
        <v>6332</v>
      </c>
      <c r="E24" s="90">
        <f t="shared" si="1"/>
        <v>15222.4</v>
      </c>
      <c r="F24" s="90">
        <f t="shared" si="1"/>
        <v>13921</v>
      </c>
      <c r="G24" s="56"/>
      <c r="H24" s="56"/>
      <c r="I24" s="56"/>
      <c r="J24" s="75"/>
      <c r="K24" s="56"/>
      <c r="L24" s="56"/>
      <c r="M24" s="56"/>
      <c r="N24" s="56"/>
      <c r="O24" s="56"/>
      <c r="P24" s="56"/>
      <c r="Q24" s="56"/>
      <c r="R24" s="56"/>
      <c r="S24" s="56"/>
      <c r="T24" s="56"/>
      <c r="U24" s="56"/>
      <c r="V24" s="56"/>
      <c r="W24" s="56"/>
      <c r="X24" s="56"/>
      <c r="Y24" s="56"/>
      <c r="Z24" s="56"/>
      <c r="AA24" s="56"/>
    </row>
    <row r="25" spans="1:27" s="48" customFormat="1">
      <c r="A25" s="76"/>
      <c r="B25" s="73" t="s">
        <v>179</v>
      </c>
      <c r="C25" s="74">
        <v>0</v>
      </c>
      <c r="D25" s="74">
        <v>0</v>
      </c>
      <c r="E25" s="88">
        <v>0</v>
      </c>
      <c r="F25" s="88">
        <v>0</v>
      </c>
      <c r="G25" s="76"/>
      <c r="H25" s="76"/>
      <c r="I25" s="76"/>
      <c r="J25" s="77"/>
      <c r="K25" s="153"/>
      <c r="L25" s="153"/>
      <c r="M25" s="153"/>
      <c r="N25" s="153"/>
      <c r="O25" s="153"/>
      <c r="P25" s="153"/>
      <c r="Q25" s="76"/>
      <c r="R25" s="76"/>
      <c r="S25" s="76"/>
      <c r="T25" s="76"/>
      <c r="U25" s="76"/>
      <c r="V25" s="76"/>
      <c r="W25" s="76"/>
      <c r="X25" s="76"/>
      <c r="Y25" s="76"/>
      <c r="Z25" s="76"/>
      <c r="AA25" s="76"/>
    </row>
    <row r="26" spans="1:27" s="48" customFormat="1" ht="17.100000000000001" customHeight="1">
      <c r="A26" s="76"/>
      <c r="B26" s="73" t="s">
        <v>180</v>
      </c>
      <c r="C26" s="74">
        <v>22</v>
      </c>
      <c r="D26" s="88">
        <v>6587</v>
      </c>
      <c r="E26" s="88">
        <v>0</v>
      </c>
      <c r="F26" s="88">
        <v>0</v>
      </c>
      <c r="G26" s="76"/>
      <c r="H26" s="76"/>
      <c r="I26" s="76"/>
      <c r="J26" s="77"/>
      <c r="K26" s="76"/>
      <c r="L26" s="76"/>
      <c r="M26" s="76"/>
      <c r="N26" s="76"/>
      <c r="O26" s="76"/>
      <c r="P26" s="76"/>
      <c r="Q26" s="76"/>
      <c r="R26" s="76"/>
      <c r="S26" s="76"/>
      <c r="T26" s="76"/>
      <c r="U26" s="76"/>
      <c r="V26" s="76"/>
      <c r="W26" s="76"/>
      <c r="X26" s="76"/>
      <c r="Y26" s="76"/>
      <c r="Z26" s="76"/>
      <c r="AA26" s="76"/>
    </row>
    <row r="27" spans="1:27" s="48" customFormat="1" ht="17.100000000000001" customHeight="1">
      <c r="A27" s="76"/>
      <c r="B27" s="73" t="s">
        <v>181</v>
      </c>
      <c r="C27" s="74">
        <v>0</v>
      </c>
      <c r="D27" s="74">
        <v>0</v>
      </c>
      <c r="E27" s="88">
        <v>0</v>
      </c>
      <c r="F27" s="88">
        <v>0</v>
      </c>
      <c r="G27" s="76"/>
      <c r="H27" s="76"/>
      <c r="I27" s="76"/>
      <c r="J27" s="77"/>
      <c r="K27" s="76"/>
      <c r="L27" s="76"/>
      <c r="M27" s="76"/>
      <c r="N27" s="76"/>
      <c r="O27" s="76"/>
      <c r="P27" s="76"/>
      <c r="Q27" s="76"/>
      <c r="R27" s="76"/>
      <c r="S27" s="76"/>
      <c r="T27" s="76"/>
      <c r="U27" s="76"/>
      <c r="V27" s="76"/>
      <c r="W27" s="76"/>
      <c r="X27" s="76"/>
      <c r="Y27" s="76"/>
      <c r="Z27" s="76"/>
      <c r="AA27" s="76"/>
    </row>
    <row r="28" spans="1:27" s="48" customFormat="1" ht="17.100000000000001" customHeight="1">
      <c r="A28" s="76"/>
      <c r="B28" s="73" t="s">
        <v>182</v>
      </c>
      <c r="C28" s="74">
        <v>0</v>
      </c>
      <c r="D28" s="74">
        <v>0</v>
      </c>
      <c r="E28" s="88">
        <v>0</v>
      </c>
      <c r="F28" s="88">
        <v>0</v>
      </c>
      <c r="G28" s="76"/>
      <c r="H28" s="76"/>
      <c r="I28" s="76"/>
      <c r="J28" s="77"/>
      <c r="K28" s="79"/>
      <c r="L28" s="76"/>
      <c r="M28" s="76"/>
      <c r="N28" s="76"/>
      <c r="O28" s="76"/>
      <c r="P28" s="76"/>
      <c r="Q28" s="76"/>
      <c r="R28" s="76"/>
      <c r="S28" s="76"/>
      <c r="T28" s="76"/>
      <c r="U28" s="76"/>
      <c r="V28" s="76"/>
      <c r="W28" s="76"/>
      <c r="X28" s="76"/>
      <c r="Y28" s="76"/>
      <c r="Z28" s="76"/>
      <c r="AA28" s="76"/>
    </row>
    <row r="29" spans="1:27" s="48" customFormat="1" ht="17.100000000000001" customHeight="1">
      <c r="A29" s="76"/>
      <c r="B29" s="89" t="s">
        <v>183</v>
      </c>
      <c r="C29" s="91">
        <f>SUM(C25:C28)</f>
        <v>22</v>
      </c>
      <c r="D29" s="90">
        <f t="shared" ref="D29:F29" si="2">SUM(D25:D28)</f>
        <v>6587</v>
      </c>
      <c r="E29" s="91">
        <f t="shared" si="2"/>
        <v>0</v>
      </c>
      <c r="F29" s="91">
        <f t="shared" si="2"/>
        <v>0</v>
      </c>
      <c r="G29" s="76"/>
      <c r="H29" s="76"/>
      <c r="I29" s="76"/>
      <c r="J29" s="77"/>
      <c r="K29" s="76"/>
      <c r="L29" s="76"/>
      <c r="M29" s="76"/>
      <c r="N29" s="76"/>
      <c r="O29" s="76"/>
      <c r="P29" s="76"/>
      <c r="Q29" s="76"/>
      <c r="R29" s="76"/>
      <c r="S29" s="76"/>
      <c r="T29" s="76"/>
      <c r="U29" s="76"/>
      <c r="V29" s="76"/>
      <c r="W29" s="76"/>
      <c r="X29" s="76"/>
      <c r="Y29" s="76"/>
      <c r="Z29" s="76"/>
      <c r="AA29" s="76"/>
    </row>
    <row r="30" spans="1:27" s="48" customFormat="1" ht="17.100000000000001" customHeight="1">
      <c r="A30" s="76"/>
      <c r="B30" s="73" t="s">
        <v>184</v>
      </c>
      <c r="C30" s="88">
        <v>113.60000000000001</v>
      </c>
      <c r="D30" s="88">
        <v>3275</v>
      </c>
      <c r="E30" s="74">
        <v>0</v>
      </c>
      <c r="F30" s="74">
        <v>0</v>
      </c>
      <c r="G30" s="76"/>
      <c r="H30" s="76"/>
      <c r="I30" s="76"/>
      <c r="J30" s="77"/>
      <c r="K30" s="79"/>
      <c r="L30" s="76"/>
      <c r="M30" s="76"/>
      <c r="N30" s="76"/>
      <c r="O30" s="76"/>
      <c r="P30" s="76"/>
      <c r="Q30" s="76"/>
      <c r="R30" s="76"/>
      <c r="S30" s="76"/>
      <c r="T30" s="76"/>
      <c r="U30" s="76"/>
      <c r="V30" s="76"/>
      <c r="W30" s="76"/>
      <c r="X30" s="76"/>
      <c r="Y30" s="76"/>
      <c r="Z30" s="76"/>
      <c r="AA30" s="76"/>
    </row>
    <row r="31" spans="1:27" s="48" customFormat="1" ht="17.100000000000001" customHeight="1">
      <c r="A31" s="76"/>
      <c r="B31" s="73" t="s">
        <v>185</v>
      </c>
      <c r="C31" s="88">
        <v>0</v>
      </c>
      <c r="D31" s="88">
        <v>0</v>
      </c>
      <c r="E31" s="74">
        <v>0</v>
      </c>
      <c r="F31" s="74">
        <v>0</v>
      </c>
      <c r="G31" s="76"/>
      <c r="H31" s="76"/>
      <c r="I31" s="76"/>
      <c r="J31" s="77"/>
      <c r="K31" s="76"/>
      <c r="L31" s="76"/>
      <c r="M31" s="76"/>
      <c r="N31" s="76"/>
      <c r="O31" s="76"/>
      <c r="P31" s="76"/>
      <c r="Q31" s="76"/>
      <c r="R31" s="76"/>
      <c r="S31" s="76"/>
      <c r="T31" s="76"/>
      <c r="U31" s="76"/>
      <c r="V31" s="76"/>
      <c r="W31" s="76"/>
      <c r="X31" s="76"/>
      <c r="Y31" s="76"/>
      <c r="Z31" s="76"/>
      <c r="AA31" s="76"/>
    </row>
    <row r="32" spans="1:27" ht="15">
      <c r="A32" s="56"/>
      <c r="B32" s="73" t="s">
        <v>186</v>
      </c>
      <c r="C32" s="88">
        <v>0</v>
      </c>
      <c r="D32" s="88">
        <v>0</v>
      </c>
      <c r="E32" s="88">
        <v>33398.400000000001</v>
      </c>
      <c r="F32" s="88">
        <v>70000</v>
      </c>
      <c r="G32" s="80"/>
      <c r="H32" s="80"/>
      <c r="I32" s="56"/>
      <c r="J32" s="77"/>
      <c r="K32" s="153"/>
      <c r="L32" s="153"/>
      <c r="M32" s="153"/>
      <c r="N32" s="153"/>
      <c r="O32" s="153"/>
      <c r="P32" s="153"/>
      <c r="Q32" s="56"/>
      <c r="R32" s="56"/>
      <c r="S32" s="56"/>
      <c r="T32" s="56"/>
      <c r="U32" s="56"/>
      <c r="V32" s="56"/>
      <c r="W32" s="56"/>
      <c r="X32" s="56"/>
      <c r="Y32" s="56"/>
      <c r="Z32" s="56"/>
      <c r="AA32" s="56"/>
    </row>
    <row r="33" spans="1:27" ht="15">
      <c r="A33" s="56"/>
      <c r="B33" s="73" t="s">
        <v>187</v>
      </c>
      <c r="C33" s="88">
        <v>0</v>
      </c>
      <c r="D33" s="88">
        <v>0</v>
      </c>
      <c r="E33" s="74">
        <v>0</v>
      </c>
      <c r="F33" s="74">
        <v>0</v>
      </c>
      <c r="G33" s="56"/>
      <c r="H33" s="56"/>
      <c r="I33" s="56"/>
      <c r="J33" s="77"/>
      <c r="K33" s="81"/>
      <c r="L33" s="56"/>
      <c r="M33" s="56"/>
      <c r="N33" s="56"/>
      <c r="O33" s="56"/>
      <c r="P33" s="56"/>
      <c r="Q33" s="56"/>
      <c r="R33" s="56"/>
      <c r="S33" s="56"/>
      <c r="T33" s="56"/>
      <c r="U33" s="56"/>
      <c r="V33" s="56"/>
      <c r="W33" s="56"/>
      <c r="X33" s="56"/>
      <c r="Y33" s="56"/>
      <c r="Z33" s="56"/>
      <c r="AA33" s="56"/>
    </row>
    <row r="34" spans="1:27">
      <c r="A34" s="56"/>
      <c r="B34" s="89" t="s">
        <v>188</v>
      </c>
      <c r="C34" s="93">
        <f t="shared" ref="C34:F34" si="3">SUM(C30:C33)</f>
        <v>113.60000000000001</v>
      </c>
      <c r="D34" s="90">
        <f t="shared" si="3"/>
        <v>3275</v>
      </c>
      <c r="E34" s="90">
        <f t="shared" si="3"/>
        <v>33398.400000000001</v>
      </c>
      <c r="F34" s="90">
        <f t="shared" si="3"/>
        <v>70000</v>
      </c>
      <c r="G34" s="56"/>
      <c r="H34" s="56"/>
      <c r="I34" s="56"/>
      <c r="J34" s="82"/>
      <c r="K34" s="72"/>
      <c r="L34" s="56"/>
      <c r="M34" s="56"/>
      <c r="N34" s="56"/>
      <c r="O34" s="56"/>
      <c r="P34" s="56"/>
      <c r="Q34" s="56"/>
      <c r="R34" s="56"/>
      <c r="S34" s="56"/>
      <c r="T34" s="56"/>
      <c r="U34" s="56"/>
      <c r="V34" s="56"/>
      <c r="W34" s="56"/>
      <c r="X34" s="56"/>
      <c r="Y34" s="56"/>
      <c r="Z34" s="56"/>
      <c r="AA34" s="56"/>
    </row>
    <row r="35" spans="1:27" ht="15">
      <c r="A35" s="56"/>
      <c r="B35" s="75"/>
      <c r="C35" s="75"/>
      <c r="D35" s="83"/>
      <c r="E35" s="56"/>
      <c r="F35" s="75"/>
      <c r="G35" s="56"/>
      <c r="H35" s="56"/>
      <c r="I35" s="56"/>
      <c r="J35" s="84"/>
      <c r="K35" s="60"/>
      <c r="L35" s="56"/>
      <c r="M35" s="56"/>
      <c r="N35" s="56"/>
      <c r="O35" s="56"/>
      <c r="P35" s="56"/>
      <c r="Q35" s="56"/>
      <c r="R35" s="56"/>
      <c r="S35" s="56"/>
      <c r="T35" s="56"/>
      <c r="U35" s="56"/>
      <c r="V35" s="56"/>
      <c r="W35" s="56"/>
      <c r="X35" s="56"/>
      <c r="Y35" s="56"/>
      <c r="Z35" s="56"/>
      <c r="AA35" s="56"/>
    </row>
    <row r="36" spans="1:27">
      <c r="A36" s="56"/>
      <c r="B36" s="49" t="s">
        <v>192</v>
      </c>
      <c r="G36" s="56"/>
      <c r="H36" s="56"/>
      <c r="I36" s="56"/>
      <c r="J36" s="84"/>
      <c r="K36" s="72"/>
      <c r="L36" s="56"/>
      <c r="M36" s="56"/>
      <c r="N36" s="56"/>
      <c r="O36" s="56"/>
      <c r="P36" s="56"/>
      <c r="Q36" s="56"/>
      <c r="R36" s="56"/>
      <c r="S36" s="56"/>
      <c r="T36" s="56"/>
      <c r="U36" s="56"/>
      <c r="V36" s="56"/>
      <c r="W36" s="56"/>
      <c r="X36" s="56"/>
      <c r="Y36" s="56"/>
      <c r="Z36" s="56"/>
      <c r="AA36" s="56"/>
    </row>
    <row r="37" spans="1:27">
      <c r="A37" s="56"/>
      <c r="B37" s="56" t="s">
        <v>193</v>
      </c>
      <c r="C37" s="56"/>
      <c r="D37" s="56"/>
      <c r="E37" s="56"/>
      <c r="F37" s="56"/>
      <c r="G37" s="56"/>
      <c r="H37" s="56"/>
      <c r="I37" s="56"/>
      <c r="J37" s="84"/>
      <c r="K37" s="60"/>
      <c r="L37" s="56"/>
      <c r="M37" s="56"/>
      <c r="N37" s="56"/>
      <c r="O37" s="56"/>
      <c r="P37" s="56"/>
      <c r="Q37" s="56"/>
      <c r="R37" s="56"/>
      <c r="S37" s="56"/>
      <c r="T37" s="56"/>
      <c r="U37" s="56"/>
      <c r="V37" s="56"/>
      <c r="W37" s="56"/>
      <c r="X37" s="56"/>
      <c r="Y37" s="56"/>
      <c r="Z37" s="56"/>
      <c r="AA37" s="56"/>
    </row>
    <row r="38" spans="1:27" ht="15">
      <c r="A38" s="56"/>
      <c r="B38" s="92" t="s">
        <v>194</v>
      </c>
      <c r="C38" s="56"/>
      <c r="D38" s="56"/>
      <c r="E38" s="56"/>
      <c r="F38" s="56"/>
      <c r="G38" s="56"/>
      <c r="H38" s="56"/>
      <c r="I38" s="56"/>
      <c r="J38" s="84"/>
      <c r="K38" s="81"/>
      <c r="L38" s="56"/>
      <c r="M38" s="56"/>
      <c r="N38" s="56"/>
      <c r="O38" s="56"/>
      <c r="P38" s="56"/>
      <c r="Q38" s="56"/>
      <c r="R38" s="56"/>
      <c r="S38" s="56"/>
      <c r="T38" s="56"/>
      <c r="U38" s="56"/>
      <c r="V38" s="56"/>
      <c r="W38" s="56"/>
      <c r="X38" s="56"/>
      <c r="Y38" s="56"/>
      <c r="Z38" s="56"/>
      <c r="AA38" s="56"/>
    </row>
    <row r="39" spans="1:27">
      <c r="B39" s="79" t="s">
        <v>195</v>
      </c>
      <c r="C39" s="76"/>
      <c r="D39" s="76"/>
      <c r="E39" s="76"/>
      <c r="F39" s="76"/>
    </row>
    <row r="40" spans="1:27">
      <c r="B40" s="79" t="s">
        <v>199</v>
      </c>
      <c r="C40" s="76"/>
      <c r="D40" s="76"/>
      <c r="E40" s="76"/>
      <c r="F40" s="76"/>
    </row>
    <row r="41" spans="1:27">
      <c r="B41" s="77"/>
      <c r="C41" s="79"/>
      <c r="D41" s="76"/>
      <c r="E41" s="76"/>
      <c r="F41" s="76"/>
    </row>
    <row r="45" spans="1:27" ht="15">
      <c r="B45" s="87" t="s">
        <v>200</v>
      </c>
      <c r="C45" s="56"/>
      <c r="D45" s="56"/>
      <c r="E45" s="56"/>
      <c r="F45" s="56"/>
    </row>
    <row r="46" spans="1:27" ht="15">
      <c r="B46" s="68" t="s">
        <v>163</v>
      </c>
      <c r="C46" s="68" t="s">
        <v>164</v>
      </c>
      <c r="D46" s="68" t="s">
        <v>165</v>
      </c>
      <c r="E46" s="68" t="s">
        <v>166</v>
      </c>
      <c r="F46" s="68" t="s">
        <v>167</v>
      </c>
    </row>
    <row r="47" spans="1:27" ht="15">
      <c r="B47" s="69"/>
      <c r="C47" s="70" t="s">
        <v>25</v>
      </c>
      <c r="D47" s="70" t="s">
        <v>168</v>
      </c>
      <c r="E47" s="70" t="s">
        <v>25</v>
      </c>
      <c r="F47" s="71" t="s">
        <v>168</v>
      </c>
    </row>
    <row r="48" spans="1:27">
      <c r="B48" s="73" t="s">
        <v>169</v>
      </c>
      <c r="C48" s="88">
        <v>216919881.59999999</v>
      </c>
      <c r="D48" s="88">
        <v>282872380</v>
      </c>
      <c r="E48" s="99">
        <v>86629428.799999997</v>
      </c>
      <c r="F48" s="88">
        <v>121002566</v>
      </c>
    </row>
    <row r="49" spans="2:6">
      <c r="B49" s="73" t="s">
        <v>170</v>
      </c>
      <c r="C49" s="88">
        <v>190025990.40000001</v>
      </c>
      <c r="D49" s="88">
        <v>281534977</v>
      </c>
      <c r="E49" s="88">
        <v>267722256</v>
      </c>
      <c r="F49" s="88">
        <v>465555166</v>
      </c>
    </row>
    <row r="50" spans="2:6">
      <c r="B50" s="73" t="s">
        <v>171</v>
      </c>
      <c r="C50" s="88">
        <v>174754742.40000001</v>
      </c>
      <c r="D50" s="88">
        <v>309064818</v>
      </c>
      <c r="E50" s="88">
        <v>323684796.80000001</v>
      </c>
      <c r="F50" s="88">
        <v>575100132</v>
      </c>
    </row>
    <row r="51" spans="2:6">
      <c r="B51" s="73" t="s">
        <v>172</v>
      </c>
      <c r="C51" s="88">
        <v>307798972.80000001</v>
      </c>
      <c r="D51" s="88">
        <v>530597378</v>
      </c>
      <c r="E51" s="88">
        <v>184650892.79999998</v>
      </c>
      <c r="F51" s="88">
        <v>367279480</v>
      </c>
    </row>
    <row r="52" spans="2:6">
      <c r="B52" s="89" t="s">
        <v>173</v>
      </c>
      <c r="C52" s="90">
        <f>SUM(C48:C51)</f>
        <v>889499587.20000005</v>
      </c>
      <c r="D52" s="90">
        <f t="shared" ref="D52:F52" si="4">SUM(D48:D51)</f>
        <v>1404069553</v>
      </c>
      <c r="E52" s="90">
        <f t="shared" si="4"/>
        <v>862687374.39999998</v>
      </c>
      <c r="F52" s="90">
        <f t="shared" si="4"/>
        <v>1528937344</v>
      </c>
    </row>
    <row r="53" spans="2:6">
      <c r="B53" s="73" t="s">
        <v>174</v>
      </c>
      <c r="C53" s="88">
        <v>457542857.59999996</v>
      </c>
      <c r="D53" s="88">
        <v>737413697</v>
      </c>
      <c r="E53" s="88">
        <v>92633870.399999991</v>
      </c>
      <c r="F53" s="88">
        <v>129488327</v>
      </c>
    </row>
    <row r="54" spans="2:6">
      <c r="B54" s="73" t="s">
        <v>175</v>
      </c>
      <c r="C54" s="88">
        <v>445849555.19999999</v>
      </c>
      <c r="D54" s="88">
        <v>657257294</v>
      </c>
      <c r="E54" s="88">
        <v>438427385.59999996</v>
      </c>
      <c r="F54" s="88">
        <v>689766233</v>
      </c>
    </row>
    <row r="55" spans="2:6">
      <c r="B55" s="73" t="s">
        <v>176</v>
      </c>
      <c r="C55" s="88">
        <v>477573832</v>
      </c>
      <c r="D55" s="88">
        <v>686829885</v>
      </c>
      <c r="E55" s="88">
        <v>264778198.40000001</v>
      </c>
      <c r="F55" s="88">
        <v>405514857</v>
      </c>
    </row>
    <row r="56" spans="2:6">
      <c r="B56" s="73" t="s">
        <v>177</v>
      </c>
      <c r="C56" s="88">
        <v>544103331.20000005</v>
      </c>
      <c r="D56" s="88">
        <v>713174500</v>
      </c>
      <c r="E56" s="88">
        <v>192838044.79999998</v>
      </c>
      <c r="F56" s="88">
        <v>302471126</v>
      </c>
    </row>
    <row r="57" spans="2:6">
      <c r="B57" s="89" t="s">
        <v>178</v>
      </c>
      <c r="C57" s="90">
        <f>SUM(C53:C56)</f>
        <v>1925069576</v>
      </c>
      <c r="D57" s="90">
        <f t="shared" ref="D57:F57" si="5">SUM(D53:D56)</f>
        <v>2794675376</v>
      </c>
      <c r="E57" s="90">
        <f t="shared" si="5"/>
        <v>988677499.19999993</v>
      </c>
      <c r="F57" s="90">
        <f t="shared" si="5"/>
        <v>1527240543</v>
      </c>
    </row>
    <row r="58" spans="2:6">
      <c r="B58" s="73" t="s">
        <v>179</v>
      </c>
      <c r="C58" s="88">
        <v>527432758.40000004</v>
      </c>
      <c r="D58" s="88">
        <v>653519388</v>
      </c>
      <c r="E58" s="88">
        <v>101454228.8</v>
      </c>
      <c r="F58" s="88">
        <v>129606008</v>
      </c>
    </row>
    <row r="59" spans="2:6">
      <c r="B59" s="73" t="s">
        <v>180</v>
      </c>
      <c r="C59" s="88">
        <v>493773532.80000001</v>
      </c>
      <c r="D59" s="88">
        <v>592038462</v>
      </c>
      <c r="E59" s="88">
        <v>226060932.79999998</v>
      </c>
      <c r="F59" s="88">
        <v>269647969</v>
      </c>
    </row>
    <row r="60" spans="2:6">
      <c r="B60" s="73" t="s">
        <v>181</v>
      </c>
      <c r="C60" s="88">
        <v>289773606.39999998</v>
      </c>
      <c r="D60" s="88">
        <v>343481529</v>
      </c>
      <c r="E60" s="88">
        <v>270854889.60000002</v>
      </c>
      <c r="F60" s="88">
        <v>340679749</v>
      </c>
    </row>
    <row r="61" spans="2:6">
      <c r="B61" s="73" t="s">
        <v>182</v>
      </c>
      <c r="C61" s="88">
        <v>277376097.60000002</v>
      </c>
      <c r="D61" s="88">
        <v>296922205</v>
      </c>
      <c r="E61" s="88">
        <v>90596227.200000003</v>
      </c>
      <c r="F61" s="88">
        <v>72338555</v>
      </c>
    </row>
    <row r="62" spans="2:6">
      <c r="B62" s="89" t="s">
        <v>183</v>
      </c>
      <c r="C62" s="90">
        <f>SUM(C58:C61)</f>
        <v>1588355995.1999998</v>
      </c>
      <c r="D62" s="90">
        <f t="shared" ref="D62:F62" si="6">SUM(D58:D61)</f>
        <v>1885961584</v>
      </c>
      <c r="E62" s="90">
        <f t="shared" si="6"/>
        <v>688966278.4000001</v>
      </c>
      <c r="F62" s="90">
        <f t="shared" si="6"/>
        <v>812272281</v>
      </c>
    </row>
    <row r="63" spans="2:6">
      <c r="B63" s="73" t="s">
        <v>184</v>
      </c>
      <c r="C63" s="88">
        <v>53254884.800000004</v>
      </c>
      <c r="D63" s="88">
        <v>40248037</v>
      </c>
      <c r="E63" s="88">
        <v>57165678.399999999</v>
      </c>
      <c r="F63" s="88">
        <v>67994750</v>
      </c>
    </row>
    <row r="64" spans="2:6">
      <c r="B64" s="73" t="s">
        <v>185</v>
      </c>
      <c r="C64" s="88">
        <v>9988166.4000000004</v>
      </c>
      <c r="D64" s="88">
        <v>7916238</v>
      </c>
      <c r="E64" s="88">
        <v>100717760</v>
      </c>
      <c r="F64" s="88">
        <v>96060915</v>
      </c>
    </row>
    <row r="65" spans="2:6">
      <c r="B65" s="73" t="s">
        <v>186</v>
      </c>
      <c r="C65" s="88">
        <v>471553.60000000003</v>
      </c>
      <c r="D65" s="88">
        <v>855897</v>
      </c>
      <c r="E65" s="88">
        <v>117313697.60000001</v>
      </c>
      <c r="F65" s="88">
        <v>122983413</v>
      </c>
    </row>
    <row r="66" spans="2:6">
      <c r="B66" s="73" t="s">
        <v>187</v>
      </c>
      <c r="C66" s="88">
        <v>64548088</v>
      </c>
      <c r="D66" s="88">
        <v>55338408</v>
      </c>
      <c r="E66" s="74">
        <v>36747555.200000003</v>
      </c>
      <c r="F66" s="74">
        <v>29318114</v>
      </c>
    </row>
    <row r="67" spans="2:6">
      <c r="B67" s="89" t="s">
        <v>188</v>
      </c>
      <c r="C67" s="90">
        <f t="shared" ref="C67:F67" si="7">SUM(C63:C66)</f>
        <v>128262692.80000001</v>
      </c>
      <c r="D67" s="90">
        <f t="shared" si="7"/>
        <v>104358580</v>
      </c>
      <c r="E67" s="90">
        <f t="shared" si="7"/>
        <v>311944691.19999999</v>
      </c>
      <c r="F67" s="90">
        <f t="shared" si="7"/>
        <v>316357192</v>
      </c>
    </row>
    <row r="71" spans="2:6">
      <c r="B71" s="49" t="s">
        <v>192</v>
      </c>
    </row>
    <row r="72" spans="2:6">
      <c r="B72" s="56" t="s">
        <v>193</v>
      </c>
      <c r="C72" s="56"/>
      <c r="D72" s="56"/>
      <c r="E72" s="56"/>
      <c r="F72" s="56"/>
    </row>
    <row r="73" spans="2:6">
      <c r="B73" s="92" t="s">
        <v>194</v>
      </c>
      <c r="C73" s="56"/>
      <c r="D73" s="56"/>
      <c r="E73" s="56"/>
      <c r="F73" s="56"/>
    </row>
    <row r="74" spans="2:6">
      <c r="B74" s="79" t="s">
        <v>195</v>
      </c>
      <c r="C74" s="76"/>
      <c r="D74" s="76"/>
      <c r="E74" s="76"/>
      <c r="F74" s="76"/>
    </row>
    <row r="75" spans="2:6">
      <c r="B75" s="79" t="s">
        <v>199</v>
      </c>
      <c r="C75" s="76"/>
      <c r="D75" s="76"/>
      <c r="E75" s="76"/>
      <c r="F75" s="76"/>
    </row>
    <row r="76" spans="2:6">
      <c r="B76" s="77"/>
      <c r="C76" s="79"/>
      <c r="D76" s="76"/>
      <c r="E76" s="76"/>
      <c r="F76" s="76"/>
    </row>
  </sheetData>
  <mergeCells count="2">
    <mergeCell ref="K25:P25"/>
    <mergeCell ref="K32:P32"/>
  </mergeCells>
  <conditionalFormatting sqref="B1">
    <cfRule type="cellIs" dxfId="3" priority="4" stopIfTrue="1" operator="equal">
      <formula>"Confidential"</formula>
    </cfRule>
  </conditionalFormatting>
  <conditionalFormatting sqref="B1">
    <cfRule type="cellIs" dxfId="2" priority="5" stopIfTrue="1" operator="equal">
      <formula>"Non-confidential"</formula>
    </cfRule>
  </conditionalFormatting>
  <hyperlinks>
    <hyperlink ref="F1" location="Glossary!A1" display="Glossary" xr:uid="{F644A50D-1F3B-490F-9F69-219E517DCBB1}"/>
    <hyperlink ref="G1" location="Contents!A1" display="Contents page" xr:uid="{53138298-1163-4389-84B3-485DD43D1D5F}"/>
  </hyperlinks>
  <pageMargins left="0.70000000000000007" right="0.70000000000000007" top="0.75" bottom="0.75" header="0.30000000000000004" footer="0.3000000000000000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09D48-274C-484A-AFE6-996DD26005CD}">
  <dimension ref="A1:AA123"/>
  <sheetViews>
    <sheetView topLeftCell="A127" workbookViewId="0">
      <selection activeCell="E108" sqref="E108"/>
    </sheetView>
  </sheetViews>
  <sheetFormatPr defaultRowHeight="14.25"/>
  <cols>
    <col min="1" max="1" width="10.5" customWidth="1"/>
    <col min="2" max="2" width="27.5" customWidth="1"/>
    <col min="3" max="3" width="24.625" customWidth="1"/>
    <col min="4" max="4" width="23.125" customWidth="1"/>
    <col min="5" max="6" width="26.875" bestFit="1" customWidth="1"/>
    <col min="7" max="8" width="23.125" customWidth="1"/>
    <col min="9" max="9" width="10.5" customWidth="1"/>
    <col min="10" max="10" width="23.125" customWidth="1"/>
    <col min="11" max="11" width="25.125" customWidth="1"/>
    <col min="12" max="12" width="33.75" customWidth="1"/>
    <col min="13" max="13" width="26.125" customWidth="1"/>
    <col min="14" max="14" width="25.125" customWidth="1"/>
    <col min="15" max="15" width="20.875" customWidth="1"/>
    <col min="16" max="16" width="28.125" customWidth="1"/>
    <col min="17" max="17" width="8.75" customWidth="1"/>
  </cols>
  <sheetData>
    <row r="1" spans="1:27" ht="15">
      <c r="A1" s="49"/>
      <c r="B1" s="55" t="str">
        <f>Guidance!F20</f>
        <v>Non-confidential</v>
      </c>
      <c r="C1" s="49"/>
      <c r="D1" s="49"/>
      <c r="E1" s="56"/>
      <c r="F1" s="50" t="s">
        <v>132</v>
      </c>
      <c r="G1" s="51" t="s">
        <v>149</v>
      </c>
      <c r="H1" s="49"/>
      <c r="I1" s="49"/>
      <c r="J1" s="49"/>
      <c r="K1" s="49"/>
      <c r="L1" s="56"/>
      <c r="M1" s="56"/>
      <c r="N1" s="56"/>
      <c r="O1" s="56"/>
      <c r="P1" s="56"/>
      <c r="Q1" s="56"/>
      <c r="R1" s="56"/>
      <c r="S1" s="56"/>
      <c r="T1" s="56"/>
      <c r="U1" s="56"/>
      <c r="V1" s="56"/>
      <c r="W1" s="56"/>
      <c r="X1" s="56"/>
      <c r="Y1" s="56"/>
      <c r="Z1" s="56"/>
      <c r="AA1" s="56"/>
    </row>
    <row r="2" spans="1:27">
      <c r="A2" s="56"/>
      <c r="B2" s="56"/>
      <c r="C2" s="56"/>
      <c r="D2" s="56"/>
      <c r="E2" s="56"/>
      <c r="F2" s="56"/>
      <c r="G2" s="56"/>
      <c r="H2" s="56"/>
      <c r="I2" s="56"/>
      <c r="J2" s="56"/>
      <c r="K2" s="56"/>
      <c r="L2" s="32"/>
      <c r="M2" s="32"/>
      <c r="N2" s="32"/>
      <c r="O2" s="56"/>
      <c r="P2" s="56"/>
      <c r="Q2" s="56"/>
      <c r="R2" s="56"/>
      <c r="S2" s="56"/>
      <c r="T2" s="56"/>
      <c r="U2" s="56"/>
      <c r="V2" s="56"/>
      <c r="W2" s="56"/>
      <c r="X2" s="56"/>
      <c r="Y2" s="56"/>
      <c r="Z2" s="56"/>
      <c r="AA2" s="56"/>
    </row>
    <row r="3" spans="1:27" ht="17.100000000000001" customHeight="1">
      <c r="A3" s="56"/>
      <c r="B3" s="57" t="s">
        <v>189</v>
      </c>
      <c r="C3" s="57"/>
      <c r="D3" s="56"/>
      <c r="E3" s="56"/>
      <c r="F3" s="56"/>
      <c r="H3" s="56"/>
      <c r="I3" s="56"/>
      <c r="J3" s="56"/>
      <c r="K3" s="56"/>
      <c r="L3" s="32"/>
      <c r="M3" s="32"/>
      <c r="N3" s="32"/>
      <c r="O3" s="56"/>
      <c r="P3" s="56"/>
      <c r="Q3" s="56"/>
      <c r="R3" s="56"/>
      <c r="S3" s="56"/>
      <c r="T3" s="56"/>
      <c r="U3" s="56"/>
      <c r="V3" s="56"/>
      <c r="W3" s="56"/>
      <c r="X3" s="56"/>
      <c r="Y3" s="56"/>
      <c r="Z3" s="56"/>
      <c r="AA3" s="56"/>
    </row>
    <row r="4" spans="1:27" ht="17.100000000000001" customHeight="1">
      <c r="A4" s="56"/>
      <c r="B4" s="58" t="s">
        <v>156</v>
      </c>
      <c r="C4" s="59" t="str">
        <f>Guidance!$E11</f>
        <v>ER0083</v>
      </c>
      <c r="D4" s="56"/>
      <c r="E4" s="56"/>
      <c r="F4" s="56"/>
      <c r="H4" s="56"/>
      <c r="I4" s="56"/>
      <c r="J4" s="56"/>
      <c r="K4" s="56"/>
      <c r="L4" s="32"/>
      <c r="M4" s="32"/>
      <c r="N4" s="32"/>
      <c r="O4" s="56"/>
      <c r="P4" s="56"/>
      <c r="Q4" s="56"/>
      <c r="R4" s="56"/>
      <c r="S4" s="56"/>
      <c r="T4" s="56"/>
      <c r="U4" s="56"/>
      <c r="V4" s="56"/>
      <c r="W4" s="56"/>
      <c r="X4" s="56"/>
      <c r="Y4" s="56"/>
      <c r="Z4" s="56"/>
      <c r="AA4" s="56"/>
    </row>
    <row r="5" spans="1:27" ht="17.100000000000001" customHeight="1">
      <c r="A5" s="56"/>
      <c r="B5" s="58" t="s">
        <v>157</v>
      </c>
      <c r="C5" s="59"/>
      <c r="D5" s="56"/>
      <c r="E5" s="56"/>
      <c r="F5" s="56"/>
      <c r="G5" s="32"/>
      <c r="H5" s="56"/>
      <c r="I5" s="56"/>
      <c r="J5" s="56"/>
      <c r="K5" s="56"/>
      <c r="L5" s="32"/>
      <c r="M5" s="32"/>
      <c r="N5" s="32"/>
      <c r="O5" s="56"/>
      <c r="P5" s="56"/>
      <c r="Q5" s="56"/>
      <c r="R5" s="56"/>
      <c r="S5" s="56"/>
      <c r="T5" s="56"/>
      <c r="U5" s="56"/>
      <c r="V5" s="56"/>
      <c r="W5" s="56"/>
      <c r="X5" s="56"/>
      <c r="Y5" s="56"/>
      <c r="Z5" s="56"/>
      <c r="AA5" s="56"/>
    </row>
    <row r="6" spans="1:27" ht="17.100000000000001" customHeight="1">
      <c r="A6" s="56"/>
      <c r="B6" s="58" t="s">
        <v>158</v>
      </c>
      <c r="C6" s="59" t="str">
        <f>INTERNAL_USE_!$B13</f>
        <v>01/01/2025 - 31/12/2025</v>
      </c>
      <c r="D6" s="56"/>
      <c r="E6" s="56"/>
      <c r="F6" s="56"/>
      <c r="G6" s="32"/>
      <c r="H6" s="56"/>
      <c r="I6" s="56"/>
      <c r="J6" s="56"/>
      <c r="K6" s="56"/>
      <c r="L6" s="32"/>
      <c r="M6" s="32"/>
      <c r="N6" s="32"/>
      <c r="O6" s="56"/>
      <c r="P6" s="56"/>
      <c r="Q6" s="56"/>
      <c r="R6" s="56"/>
      <c r="S6" s="56"/>
      <c r="T6" s="56"/>
      <c r="U6" s="56"/>
      <c r="V6" s="56"/>
      <c r="W6" s="56"/>
      <c r="X6" s="56"/>
      <c r="Y6" s="56"/>
      <c r="Z6" s="56"/>
      <c r="AA6" s="56"/>
    </row>
    <row r="7" spans="1:27" ht="17.100000000000001" customHeight="1">
      <c r="A7" s="56"/>
      <c r="B7" s="58" t="s">
        <v>159</v>
      </c>
      <c r="C7" s="59" t="str">
        <f>INTERNAL_USE_!$B9</f>
        <v>01/01/2022 - 31/12/2025</v>
      </c>
      <c r="D7" s="56"/>
      <c r="E7" s="56"/>
      <c r="F7" s="56"/>
      <c r="G7" s="32"/>
      <c r="H7" s="56"/>
      <c r="I7" s="56"/>
      <c r="J7" s="56"/>
      <c r="K7" s="56"/>
      <c r="L7" s="32"/>
      <c r="M7" s="32"/>
      <c r="N7" s="32"/>
      <c r="O7" s="56"/>
      <c r="P7" s="56"/>
      <c r="Q7" s="56"/>
      <c r="R7" s="56"/>
      <c r="S7" s="56"/>
      <c r="T7" s="56"/>
      <c r="U7" s="56"/>
      <c r="V7" s="56"/>
      <c r="W7" s="56"/>
      <c r="X7" s="56"/>
      <c r="Y7" s="56"/>
      <c r="Z7" s="56"/>
      <c r="AA7" s="56"/>
    </row>
    <row r="8" spans="1:27" ht="17.100000000000001" customHeight="1">
      <c r="A8" s="56"/>
      <c r="B8" s="60"/>
      <c r="C8" s="60"/>
      <c r="D8" s="60"/>
      <c r="E8" s="86"/>
      <c r="F8" s="56"/>
      <c r="G8" s="32"/>
      <c r="H8" s="56"/>
      <c r="I8" s="56"/>
      <c r="J8" s="56"/>
      <c r="K8" s="56"/>
      <c r="L8" s="56"/>
      <c r="M8" s="56"/>
      <c r="N8" s="56"/>
      <c r="O8" s="56"/>
      <c r="P8" s="56"/>
      <c r="Q8" s="56"/>
      <c r="R8" s="56"/>
      <c r="S8" s="56"/>
      <c r="T8" s="56"/>
      <c r="U8" s="56"/>
      <c r="V8" s="56"/>
      <c r="W8" s="56"/>
      <c r="X8" s="56"/>
      <c r="Y8" s="56"/>
      <c r="Z8" s="56"/>
      <c r="AA8" s="56"/>
    </row>
    <row r="9" spans="1:27" ht="17.100000000000001" customHeight="1">
      <c r="A9" s="56"/>
      <c r="B9" s="61" t="s">
        <v>160</v>
      </c>
      <c r="C9" s="60"/>
      <c r="D9" s="56"/>
      <c r="E9" s="56"/>
      <c r="F9" s="56"/>
      <c r="G9" s="32"/>
      <c r="H9" s="56"/>
      <c r="I9" s="56"/>
      <c r="J9" s="56"/>
      <c r="K9" s="56"/>
      <c r="L9" s="56"/>
      <c r="M9" s="56"/>
      <c r="N9" s="56"/>
      <c r="O9" s="56"/>
      <c r="P9" s="56"/>
      <c r="Q9" s="56"/>
      <c r="R9" s="56"/>
      <c r="S9" s="56"/>
      <c r="T9" s="56"/>
      <c r="U9" s="56"/>
      <c r="V9" s="56"/>
      <c r="W9" s="56"/>
      <c r="X9" s="56"/>
      <c r="Y9" s="56"/>
      <c r="Z9" s="56"/>
      <c r="AA9" s="56"/>
    </row>
    <row r="10" spans="1:27" ht="17.100000000000001" customHeight="1">
      <c r="A10" s="56"/>
      <c r="B10" s="62" t="s">
        <v>190</v>
      </c>
      <c r="C10" s="63"/>
      <c r="D10" s="63"/>
      <c r="E10" s="63"/>
      <c r="F10" s="64"/>
      <c r="G10" s="32"/>
      <c r="H10" s="56"/>
      <c r="I10" s="56"/>
      <c r="J10" s="56"/>
      <c r="K10" s="56"/>
      <c r="L10" s="56"/>
      <c r="M10" s="56"/>
      <c r="N10" s="56"/>
      <c r="O10" s="56"/>
      <c r="P10" s="56"/>
      <c r="Q10" s="56"/>
      <c r="R10" s="56"/>
      <c r="S10" s="56"/>
      <c r="T10" s="56"/>
      <c r="U10" s="56"/>
      <c r="V10" s="56"/>
      <c r="W10" s="56"/>
      <c r="X10" s="56"/>
      <c r="Y10" s="56"/>
      <c r="Z10" s="56"/>
      <c r="AA10" s="56"/>
    </row>
    <row r="11" spans="1:27" ht="17.100000000000001" customHeight="1">
      <c r="A11" s="56"/>
      <c r="B11" s="65" t="s">
        <v>162</v>
      </c>
      <c r="C11" s="66"/>
      <c r="D11" s="66"/>
      <c r="E11" s="66"/>
      <c r="F11" s="67"/>
      <c r="G11" s="32"/>
      <c r="H11" s="56"/>
      <c r="I11" s="56"/>
      <c r="J11" s="56"/>
      <c r="K11" s="56"/>
      <c r="L11" s="56"/>
      <c r="M11" s="56"/>
      <c r="N11" s="56"/>
      <c r="O11" s="56"/>
      <c r="P11" s="56"/>
      <c r="Q11" s="56"/>
      <c r="R11" s="56"/>
      <c r="S11" s="56"/>
      <c r="T11" s="56"/>
      <c r="U11" s="56"/>
      <c r="V11" s="56"/>
      <c r="W11" s="56"/>
      <c r="X11" s="56"/>
      <c r="Y11" s="56"/>
      <c r="Z11" s="56"/>
      <c r="AA11" s="56"/>
    </row>
    <row r="12" spans="1:27" ht="17.100000000000001" customHeight="1">
      <c r="A12" s="56"/>
      <c r="B12" s="56"/>
      <c r="C12" s="56"/>
      <c r="D12" s="56"/>
      <c r="E12" s="56"/>
      <c r="F12" s="56"/>
      <c r="G12" s="32"/>
      <c r="H12" s="56"/>
      <c r="I12" s="56"/>
      <c r="J12" s="56"/>
      <c r="K12" s="56"/>
      <c r="L12" s="56"/>
      <c r="M12" s="56"/>
      <c r="N12" s="56"/>
      <c r="O12" s="56"/>
      <c r="P12" s="56"/>
      <c r="Q12" s="56"/>
      <c r="R12" s="56"/>
      <c r="S12" s="56"/>
      <c r="T12" s="56"/>
      <c r="U12" s="56"/>
      <c r="V12" s="56"/>
      <c r="W12" s="56"/>
      <c r="X12" s="56"/>
      <c r="Y12" s="56"/>
      <c r="Z12" s="56"/>
      <c r="AA12" s="56"/>
    </row>
    <row r="13" spans="1:27" ht="15">
      <c r="A13" s="56"/>
      <c r="B13" s="87" t="s">
        <v>197</v>
      </c>
      <c r="C13" s="78"/>
      <c r="D13" s="78"/>
      <c r="E13" s="78"/>
      <c r="F13" s="78"/>
      <c r="G13" s="32"/>
      <c r="H13" s="56"/>
      <c r="I13" s="56"/>
      <c r="J13" s="56"/>
      <c r="K13" s="56"/>
      <c r="L13" s="56"/>
      <c r="M13" s="56"/>
      <c r="N13" s="56"/>
      <c r="O13" s="56"/>
      <c r="P13" s="56"/>
      <c r="Q13" s="56"/>
      <c r="R13" s="56"/>
      <c r="S13" s="56"/>
      <c r="T13" s="56"/>
      <c r="U13" s="56"/>
      <c r="V13" s="56"/>
      <c r="W13" s="56"/>
      <c r="X13" s="56"/>
      <c r="Y13" s="56"/>
      <c r="Z13" s="56"/>
      <c r="AA13" s="56"/>
    </row>
    <row r="14" spans="1:27" ht="15">
      <c r="A14" s="56"/>
      <c r="B14" s="68" t="s">
        <v>163</v>
      </c>
      <c r="C14" s="68" t="s">
        <v>164</v>
      </c>
      <c r="D14" s="68" t="s">
        <v>165</v>
      </c>
      <c r="E14" s="68" t="s">
        <v>166</v>
      </c>
      <c r="F14" s="68" t="s">
        <v>167</v>
      </c>
      <c r="G14" s="56"/>
      <c r="H14" s="56"/>
      <c r="I14" s="56"/>
      <c r="J14" s="56"/>
      <c r="K14" s="56"/>
      <c r="Q14" s="56"/>
      <c r="R14" s="56"/>
      <c r="S14" s="56"/>
      <c r="T14" s="56"/>
      <c r="U14" s="56"/>
      <c r="V14" s="56"/>
      <c r="W14" s="56"/>
      <c r="X14" s="56"/>
      <c r="Y14" s="56"/>
      <c r="Z14" s="56"/>
      <c r="AA14" s="56"/>
    </row>
    <row r="15" spans="1:27" ht="17.100000000000001" customHeight="1">
      <c r="A15" s="56"/>
      <c r="B15" s="69"/>
      <c r="C15" s="70" t="s">
        <v>25</v>
      </c>
      <c r="D15" s="70" t="s">
        <v>168</v>
      </c>
      <c r="E15" s="70" t="s">
        <v>25</v>
      </c>
      <c r="F15" s="71" t="s">
        <v>168</v>
      </c>
      <c r="G15" s="56"/>
      <c r="H15" s="56"/>
      <c r="I15" s="56"/>
      <c r="J15" s="56"/>
      <c r="K15" s="56"/>
      <c r="L15" s="72"/>
      <c r="M15" s="72"/>
      <c r="N15" s="72"/>
      <c r="O15" s="72"/>
      <c r="P15" s="72"/>
      <c r="Q15" s="72"/>
      <c r="R15" s="72"/>
      <c r="S15" s="72"/>
      <c r="T15" s="72"/>
      <c r="U15" s="72"/>
    </row>
    <row r="16" spans="1:27" ht="17.100000000000001" customHeight="1">
      <c r="A16" s="56"/>
      <c r="B16" s="33" t="s">
        <v>169</v>
      </c>
      <c r="C16" s="88">
        <v>87626.601239099997</v>
      </c>
      <c r="D16" s="88">
        <v>175734</v>
      </c>
      <c r="E16" s="88">
        <v>8510629.327965159</v>
      </c>
      <c r="F16" s="88">
        <v>11171368</v>
      </c>
      <c r="G16" s="56"/>
      <c r="H16" s="56"/>
      <c r="I16" s="56"/>
      <c r="J16" s="56"/>
      <c r="K16" s="56"/>
      <c r="L16" s="56"/>
      <c r="M16" s="56"/>
      <c r="N16" s="56"/>
      <c r="O16" s="56"/>
      <c r="P16" s="56"/>
      <c r="Q16" s="56"/>
      <c r="R16" s="56"/>
      <c r="S16" s="56"/>
      <c r="T16" s="56"/>
      <c r="U16" s="56"/>
    </row>
    <row r="17" spans="1:27">
      <c r="A17" s="56"/>
      <c r="B17" s="33" t="s">
        <v>170</v>
      </c>
      <c r="C17" s="88">
        <v>730.22167699249997</v>
      </c>
      <c r="D17" s="88">
        <v>18287</v>
      </c>
      <c r="E17" s="88">
        <v>232106.1759011875</v>
      </c>
      <c r="F17" s="88">
        <v>229440</v>
      </c>
      <c r="G17" s="56"/>
      <c r="H17" s="56"/>
      <c r="I17" s="56"/>
      <c r="J17" s="56"/>
      <c r="K17" s="56"/>
      <c r="L17" s="56"/>
      <c r="M17" s="56"/>
      <c r="N17" s="56"/>
      <c r="O17" s="56"/>
      <c r="P17" s="56"/>
      <c r="Q17" s="56"/>
      <c r="R17" s="56"/>
      <c r="S17" s="56"/>
      <c r="T17" s="56"/>
      <c r="U17" s="56"/>
    </row>
    <row r="18" spans="1:27" ht="17.100000000000001" customHeight="1">
      <c r="A18" s="56"/>
      <c r="B18" s="33" t="s">
        <v>171</v>
      </c>
      <c r="C18" s="88">
        <v>312.95214728249999</v>
      </c>
      <c r="D18" s="88">
        <v>11387</v>
      </c>
      <c r="E18" s="88">
        <v>3175003.8515633899</v>
      </c>
      <c r="F18" s="88">
        <v>5391032</v>
      </c>
      <c r="G18" s="56"/>
      <c r="H18" s="56"/>
      <c r="I18" s="56"/>
      <c r="J18" s="56"/>
      <c r="K18" s="56"/>
      <c r="L18" s="56"/>
      <c r="M18" s="56"/>
      <c r="N18" s="56"/>
      <c r="O18" s="56"/>
      <c r="P18" s="56"/>
      <c r="Q18" s="56"/>
      <c r="R18" s="56"/>
      <c r="S18" s="56"/>
      <c r="T18" s="56"/>
      <c r="U18" s="56"/>
    </row>
    <row r="19" spans="1:27" ht="17.100000000000001" customHeight="1">
      <c r="A19" s="56"/>
      <c r="B19" s="33" t="s">
        <v>172</v>
      </c>
      <c r="C19" s="88">
        <v>6571.9950929324996</v>
      </c>
      <c r="D19" s="88">
        <v>35158</v>
      </c>
      <c r="E19" s="88">
        <v>58939.321071537503</v>
      </c>
      <c r="F19" s="88">
        <v>75484</v>
      </c>
      <c r="G19" s="56"/>
      <c r="H19" s="56"/>
      <c r="I19" s="56"/>
      <c r="J19" s="56"/>
      <c r="K19" s="56"/>
      <c r="L19" s="56"/>
      <c r="M19" s="56"/>
      <c r="N19" s="56"/>
      <c r="O19" s="56"/>
      <c r="P19" s="56"/>
      <c r="Q19" s="56"/>
      <c r="R19" s="56"/>
      <c r="S19" s="56"/>
      <c r="T19" s="56"/>
      <c r="U19" s="56"/>
    </row>
    <row r="20" spans="1:27" ht="17.100000000000001" customHeight="1">
      <c r="A20" s="56"/>
      <c r="B20" s="96" t="s">
        <v>173</v>
      </c>
      <c r="C20" s="90">
        <f>SUM(C16:C19)</f>
        <v>95241.770156307495</v>
      </c>
      <c r="D20" s="90">
        <f t="shared" ref="D20:F20" si="0">SUM(D16:D19)</f>
        <v>240566</v>
      </c>
      <c r="E20" s="90">
        <f t="shared" si="0"/>
        <v>11976678.676501274</v>
      </c>
      <c r="F20" s="90">
        <f t="shared" si="0"/>
        <v>16867324</v>
      </c>
      <c r="G20" s="56"/>
      <c r="H20" s="56"/>
      <c r="I20" s="56"/>
      <c r="J20" s="56"/>
      <c r="K20" s="56"/>
      <c r="L20" s="56"/>
      <c r="M20" s="56"/>
      <c r="N20" s="56"/>
      <c r="O20" s="56"/>
      <c r="P20" s="56"/>
      <c r="Q20" s="56"/>
      <c r="R20" s="56"/>
      <c r="S20" s="56"/>
      <c r="T20" s="56"/>
      <c r="U20" s="56"/>
    </row>
    <row r="21" spans="1:27" ht="17.100000000000001" customHeight="1">
      <c r="A21" s="56"/>
      <c r="B21" s="33" t="s">
        <v>174</v>
      </c>
      <c r="C21" s="88">
        <v>1356.1259715575002</v>
      </c>
      <c r="D21" s="88">
        <v>18457</v>
      </c>
      <c r="E21" s="88">
        <v>116522.51617151751</v>
      </c>
      <c r="F21" s="88">
        <v>147736</v>
      </c>
      <c r="G21" s="32"/>
      <c r="H21" s="56"/>
      <c r="I21" s="56"/>
      <c r="J21" s="56"/>
      <c r="K21" s="56"/>
      <c r="L21" s="56"/>
      <c r="M21" s="56"/>
      <c r="N21" s="56"/>
      <c r="O21" s="56"/>
      <c r="P21" s="56"/>
      <c r="Q21" s="56"/>
      <c r="R21" s="56"/>
      <c r="S21" s="56"/>
      <c r="T21" s="56"/>
      <c r="U21" s="56"/>
    </row>
    <row r="22" spans="1:27" ht="17.100000000000001" customHeight="1">
      <c r="A22" s="56"/>
      <c r="B22" s="33" t="s">
        <v>175</v>
      </c>
      <c r="C22" s="88">
        <v>4191889.69546666</v>
      </c>
      <c r="D22" s="88">
        <v>4876133</v>
      </c>
      <c r="E22" s="88">
        <v>20446.206955790003</v>
      </c>
      <c r="F22" s="88">
        <v>14723</v>
      </c>
      <c r="G22" s="56"/>
      <c r="H22" s="56"/>
      <c r="I22" s="56"/>
      <c r="J22" s="56"/>
      <c r="K22" s="56"/>
      <c r="L22" s="56"/>
      <c r="M22" s="56"/>
      <c r="N22" s="56"/>
      <c r="O22" s="56"/>
      <c r="P22" s="56"/>
      <c r="Q22" s="56"/>
      <c r="R22" s="56"/>
      <c r="S22" s="56"/>
      <c r="T22" s="56"/>
      <c r="U22" s="56"/>
    </row>
    <row r="23" spans="1:27">
      <c r="B23" s="33" t="s">
        <v>176</v>
      </c>
      <c r="C23" s="88">
        <v>7460570.5564499451</v>
      </c>
      <c r="D23" s="88">
        <v>8054755</v>
      </c>
      <c r="E23" s="88">
        <v>130918.3149465125</v>
      </c>
      <c r="F23" s="88">
        <v>180237</v>
      </c>
      <c r="I23" s="32"/>
      <c r="J23" s="56"/>
      <c r="K23" s="56"/>
      <c r="L23" s="56"/>
      <c r="M23" s="56"/>
      <c r="N23" s="56"/>
      <c r="O23" s="56"/>
      <c r="P23" s="56"/>
      <c r="Q23" s="32"/>
      <c r="R23" s="32"/>
      <c r="S23" s="32"/>
      <c r="T23" s="32"/>
      <c r="U23" s="32"/>
      <c r="V23" s="32"/>
      <c r="W23" s="32"/>
      <c r="X23" s="32"/>
      <c r="Y23" s="32"/>
      <c r="Z23" s="32"/>
    </row>
    <row r="24" spans="1:27">
      <c r="A24" s="56"/>
      <c r="B24" s="33" t="s">
        <v>177</v>
      </c>
      <c r="C24" s="88">
        <v>1147.4912067025002</v>
      </c>
      <c r="D24" s="88">
        <v>15313</v>
      </c>
      <c r="E24" s="88">
        <v>21802.332927347499</v>
      </c>
      <c r="F24" s="88">
        <v>81076</v>
      </c>
      <c r="G24" s="56"/>
      <c r="H24" s="56"/>
      <c r="I24" s="56"/>
      <c r="J24" s="32"/>
      <c r="K24" s="32"/>
      <c r="L24" s="32"/>
      <c r="M24" s="32"/>
      <c r="N24" s="32"/>
      <c r="O24" s="32"/>
      <c r="P24" s="32"/>
      <c r="Q24" s="56"/>
      <c r="R24" s="56"/>
      <c r="S24" s="56"/>
      <c r="T24" s="56"/>
      <c r="U24" s="56"/>
      <c r="V24" s="56"/>
      <c r="W24" s="56"/>
      <c r="X24" s="56"/>
      <c r="Y24" s="56"/>
      <c r="Z24" s="56"/>
      <c r="AA24" s="56"/>
    </row>
    <row r="25" spans="1:27" ht="17.100000000000001" customHeight="1">
      <c r="A25" s="56"/>
      <c r="B25" s="96" t="s">
        <v>178</v>
      </c>
      <c r="C25" s="90">
        <f t="shared" ref="C25:F25" si="1">SUM(C21:C24)</f>
        <v>11654963.869094864</v>
      </c>
      <c r="D25" s="90">
        <f t="shared" si="1"/>
        <v>12964658</v>
      </c>
      <c r="E25" s="90">
        <f t="shared" si="1"/>
        <v>289689.37100116751</v>
      </c>
      <c r="F25" s="90">
        <f t="shared" si="1"/>
        <v>423772</v>
      </c>
      <c r="G25" s="56"/>
      <c r="H25" s="56"/>
      <c r="I25" s="56"/>
      <c r="J25" s="75"/>
      <c r="K25" s="56"/>
      <c r="L25" s="56"/>
      <c r="M25" s="56"/>
      <c r="N25" s="56"/>
      <c r="O25" s="56"/>
      <c r="P25" s="56"/>
      <c r="Q25" s="56"/>
      <c r="R25" s="56"/>
      <c r="S25" s="56"/>
      <c r="T25" s="56"/>
      <c r="U25" s="56"/>
      <c r="V25" s="56"/>
      <c r="W25" s="56"/>
      <c r="X25" s="56"/>
      <c r="Y25" s="56"/>
      <c r="Z25" s="56"/>
      <c r="AA25" s="56"/>
    </row>
    <row r="26" spans="1:27" s="39" customFormat="1" ht="27.6" customHeight="1">
      <c r="A26" s="76"/>
      <c r="B26" s="33" t="s">
        <v>179</v>
      </c>
      <c r="C26" s="88">
        <v>23151991.221194495</v>
      </c>
      <c r="D26" s="88">
        <v>21007188</v>
      </c>
      <c r="E26" s="88">
        <v>660746.30029578495</v>
      </c>
      <c r="F26" s="88">
        <v>476785</v>
      </c>
      <c r="G26" s="76"/>
      <c r="H26" s="76"/>
      <c r="I26" s="76"/>
      <c r="J26" s="77"/>
      <c r="K26" s="153"/>
      <c r="L26" s="153"/>
      <c r="M26" s="153"/>
      <c r="N26" s="153"/>
      <c r="O26" s="153"/>
      <c r="P26" s="153"/>
      <c r="Q26" s="76"/>
      <c r="R26" s="76"/>
      <c r="S26" s="76"/>
      <c r="T26" s="76"/>
      <c r="U26" s="76"/>
      <c r="V26" s="76"/>
      <c r="W26" s="76"/>
      <c r="X26" s="76"/>
      <c r="Y26" s="76"/>
      <c r="Z26" s="76"/>
      <c r="AA26" s="76"/>
    </row>
    <row r="27" spans="1:27" s="39" customFormat="1" ht="17.100000000000001" customHeight="1">
      <c r="A27" s="76"/>
      <c r="B27" s="33" t="s">
        <v>180</v>
      </c>
      <c r="C27" s="88">
        <v>18205052.311717588</v>
      </c>
      <c r="D27" s="88">
        <v>22487170</v>
      </c>
      <c r="E27" s="88">
        <v>2263791.5160591775</v>
      </c>
      <c r="F27" s="88">
        <v>1738368</v>
      </c>
      <c r="G27" s="76"/>
      <c r="H27" s="76"/>
      <c r="I27" s="76"/>
      <c r="J27" s="77"/>
      <c r="K27" s="76"/>
      <c r="L27" s="76"/>
      <c r="M27" s="76"/>
      <c r="N27" s="76"/>
      <c r="O27" s="76"/>
      <c r="P27" s="76"/>
      <c r="Q27" s="76"/>
      <c r="R27" s="76"/>
      <c r="S27" s="76"/>
      <c r="T27" s="76"/>
      <c r="U27" s="76"/>
      <c r="V27" s="76"/>
      <c r="W27" s="76"/>
      <c r="X27" s="76"/>
      <c r="Y27" s="76"/>
      <c r="Z27" s="76"/>
      <c r="AA27" s="76"/>
    </row>
    <row r="28" spans="1:27" s="39" customFormat="1" ht="17.100000000000001" customHeight="1">
      <c r="A28" s="76"/>
      <c r="B28" s="33" t="s">
        <v>181</v>
      </c>
      <c r="C28" s="88">
        <v>30697371.809558</v>
      </c>
      <c r="D28" s="88">
        <v>30889769</v>
      </c>
      <c r="E28" s="88">
        <v>2351731.0694455602</v>
      </c>
      <c r="F28" s="88">
        <v>1836901</v>
      </c>
      <c r="G28" s="76"/>
      <c r="H28" s="76"/>
      <c r="I28" s="76"/>
      <c r="J28" s="77"/>
      <c r="K28" s="76"/>
      <c r="L28" s="76"/>
      <c r="M28" s="76"/>
      <c r="N28" s="76"/>
      <c r="O28" s="76"/>
      <c r="P28" s="76"/>
      <c r="Q28" s="76"/>
      <c r="R28" s="76"/>
      <c r="S28" s="76"/>
      <c r="T28" s="76"/>
      <c r="U28" s="76"/>
      <c r="V28" s="76"/>
      <c r="W28" s="76"/>
      <c r="X28" s="76"/>
      <c r="Y28" s="76"/>
      <c r="Z28" s="76"/>
      <c r="AA28" s="76"/>
    </row>
    <row r="29" spans="1:27" s="39" customFormat="1" ht="17.100000000000001" customHeight="1">
      <c r="A29" s="76"/>
      <c r="B29" s="33" t="s">
        <v>182</v>
      </c>
      <c r="C29" s="88">
        <v>32570181.776278906</v>
      </c>
      <c r="D29" s="88">
        <v>32152450</v>
      </c>
      <c r="E29" s="88">
        <v>1284251.2950649525</v>
      </c>
      <c r="F29" s="88">
        <v>1016041</v>
      </c>
      <c r="G29" s="76"/>
      <c r="H29" s="76"/>
      <c r="I29" s="76"/>
      <c r="J29" s="77"/>
      <c r="K29" s="79"/>
      <c r="L29" s="76"/>
      <c r="M29" s="76"/>
      <c r="N29" s="76"/>
      <c r="O29" s="76"/>
      <c r="P29" s="76"/>
      <c r="Q29" s="76"/>
      <c r="R29" s="76"/>
      <c r="S29" s="76"/>
      <c r="T29" s="76"/>
      <c r="U29" s="76"/>
      <c r="V29" s="76"/>
      <c r="W29" s="76"/>
      <c r="X29" s="76"/>
      <c r="Y29" s="76"/>
      <c r="Z29" s="76"/>
      <c r="AA29" s="76"/>
    </row>
    <row r="30" spans="1:27" s="39" customFormat="1" ht="17.100000000000001" customHeight="1">
      <c r="A30" s="76"/>
      <c r="B30" s="96" t="s">
        <v>183</v>
      </c>
      <c r="C30" s="90">
        <f t="shared" ref="C30" si="2">SUM(C26:C29)</f>
        <v>104624597.11874899</v>
      </c>
      <c r="D30" s="90">
        <f t="shared" ref="D30" si="3">SUM(D26:D29)</f>
        <v>106536577</v>
      </c>
      <c r="E30" s="90">
        <f t="shared" ref="E30" si="4">SUM(E26:E29)</f>
        <v>6560520.180865475</v>
      </c>
      <c r="F30" s="90">
        <f t="shared" ref="F30" si="5">SUM(F26:F29)</f>
        <v>5068095</v>
      </c>
      <c r="G30" s="76"/>
      <c r="H30" s="76"/>
      <c r="I30" s="76"/>
      <c r="J30" s="77"/>
      <c r="K30" s="76"/>
      <c r="L30" s="76"/>
      <c r="M30" s="76"/>
      <c r="N30" s="76"/>
      <c r="O30" s="76"/>
      <c r="P30" s="76"/>
      <c r="Q30" s="76"/>
      <c r="R30" s="76"/>
      <c r="S30" s="76"/>
      <c r="T30" s="76"/>
      <c r="U30" s="76"/>
      <c r="V30" s="76"/>
      <c r="W30" s="76"/>
      <c r="X30" s="76"/>
      <c r="Y30" s="76"/>
      <c r="Z30" s="76"/>
      <c r="AA30" s="76"/>
    </row>
    <row r="31" spans="1:27" s="39" customFormat="1" ht="17.100000000000001" customHeight="1">
      <c r="A31" s="76"/>
      <c r="B31" s="33" t="s">
        <v>184</v>
      </c>
      <c r="C31" s="88">
        <v>54308046.561286211</v>
      </c>
      <c r="D31" s="88">
        <v>58242585</v>
      </c>
      <c r="E31" s="88">
        <v>1691610.67344434</v>
      </c>
      <c r="F31" s="88">
        <v>1370181</v>
      </c>
      <c r="G31" s="76"/>
      <c r="H31" s="76"/>
      <c r="I31" s="76"/>
      <c r="J31" s="77"/>
      <c r="K31" s="79"/>
      <c r="L31" s="76"/>
      <c r="M31" s="76"/>
      <c r="N31" s="76"/>
      <c r="O31" s="76"/>
      <c r="P31" s="76"/>
      <c r="Q31" s="76"/>
      <c r="R31" s="76"/>
      <c r="S31" s="76"/>
      <c r="T31" s="76"/>
      <c r="U31" s="76"/>
      <c r="V31" s="76"/>
      <c r="W31" s="76"/>
      <c r="X31" s="76"/>
      <c r="Y31" s="76"/>
      <c r="Z31" s="76"/>
      <c r="AA31" s="76"/>
    </row>
    <row r="32" spans="1:27" s="39" customFormat="1" ht="17.100000000000001" customHeight="1">
      <c r="A32" s="76"/>
      <c r="B32" s="33" t="s">
        <v>185</v>
      </c>
      <c r="C32" s="88">
        <v>4364222.0112368902</v>
      </c>
      <c r="D32" s="88">
        <v>5060553</v>
      </c>
      <c r="E32" s="88">
        <v>2535016.7103706775</v>
      </c>
      <c r="F32" s="88">
        <v>1975884</v>
      </c>
      <c r="G32" s="76"/>
      <c r="H32" s="76"/>
      <c r="I32" s="76"/>
      <c r="J32" s="77"/>
      <c r="K32" s="76"/>
      <c r="L32" s="76"/>
      <c r="M32" s="76"/>
      <c r="N32" s="76"/>
      <c r="O32" s="76"/>
      <c r="P32" s="76"/>
      <c r="Q32" s="76"/>
      <c r="R32" s="76"/>
      <c r="S32" s="76"/>
      <c r="T32" s="76"/>
      <c r="U32" s="76"/>
      <c r="V32" s="76"/>
      <c r="W32" s="76"/>
      <c r="X32" s="76"/>
      <c r="Y32" s="76"/>
      <c r="Z32" s="76"/>
      <c r="AA32" s="76"/>
    </row>
    <row r="33" spans="1:27" ht="31.35" customHeight="1">
      <c r="A33" s="56"/>
      <c r="B33" s="33" t="s">
        <v>186</v>
      </c>
      <c r="C33" s="88">
        <v>106716.68222333249</v>
      </c>
      <c r="D33" s="88">
        <v>342631</v>
      </c>
      <c r="E33" s="88">
        <v>989241.73755998246</v>
      </c>
      <c r="F33" s="88">
        <v>817684</v>
      </c>
      <c r="G33" s="80"/>
      <c r="H33" s="80"/>
      <c r="I33" s="56"/>
      <c r="J33" s="77"/>
      <c r="K33" s="153"/>
      <c r="L33" s="153"/>
      <c r="M33" s="153"/>
      <c r="N33" s="153"/>
      <c r="O33" s="153"/>
      <c r="P33" s="153"/>
      <c r="Q33" s="56"/>
      <c r="R33" s="56"/>
      <c r="S33" s="56"/>
      <c r="T33" s="56"/>
      <c r="U33" s="56"/>
      <c r="V33" s="56"/>
      <c r="W33" s="56"/>
      <c r="X33" s="56"/>
      <c r="Y33" s="56"/>
      <c r="Z33" s="56"/>
      <c r="AA33" s="56"/>
    </row>
    <row r="34" spans="1:27" ht="15">
      <c r="A34" s="56"/>
      <c r="B34" s="33" t="s">
        <v>187</v>
      </c>
      <c r="C34" s="88">
        <v>2294.9824134050004</v>
      </c>
      <c r="D34" s="88">
        <v>10088</v>
      </c>
      <c r="E34" s="88">
        <v>3682507.9170731776</v>
      </c>
      <c r="F34" s="88">
        <v>2689334</v>
      </c>
      <c r="G34" s="56"/>
      <c r="H34" s="56"/>
      <c r="I34" s="56"/>
      <c r="J34" s="77"/>
      <c r="K34" s="81"/>
      <c r="L34" s="56"/>
      <c r="M34" s="56"/>
      <c r="N34" s="56"/>
      <c r="O34" s="56"/>
      <c r="P34" s="56"/>
      <c r="Q34" s="56"/>
      <c r="R34" s="56"/>
      <c r="S34" s="56"/>
      <c r="T34" s="56"/>
      <c r="U34" s="56"/>
      <c r="V34" s="56"/>
      <c r="W34" s="56"/>
      <c r="X34" s="56"/>
      <c r="Y34" s="56"/>
      <c r="Z34" s="56"/>
      <c r="AA34" s="56"/>
    </row>
    <row r="35" spans="1:27">
      <c r="A35" s="56"/>
      <c r="B35" s="89" t="s">
        <v>188</v>
      </c>
      <c r="C35" s="90">
        <f t="shared" ref="C35" si="6">SUM(C31:C34)</f>
        <v>58781280.237159841</v>
      </c>
      <c r="D35" s="90">
        <f t="shared" ref="D35" si="7">SUM(D31:D34)</f>
        <v>63655857</v>
      </c>
      <c r="E35" s="90">
        <f t="shared" ref="E35" si="8">SUM(E31:E34)</f>
        <v>8898377.0384481773</v>
      </c>
      <c r="F35" s="90">
        <f t="shared" ref="F35" si="9">SUM(F31:F34)</f>
        <v>6853083</v>
      </c>
      <c r="G35" s="56"/>
      <c r="H35" s="56"/>
      <c r="I35" s="56"/>
      <c r="J35" s="82"/>
      <c r="K35" s="72"/>
      <c r="L35" s="56"/>
      <c r="M35" s="56"/>
      <c r="N35" s="56"/>
      <c r="O35" s="56"/>
      <c r="P35" s="56"/>
      <c r="Q35" s="56"/>
      <c r="R35" s="56"/>
      <c r="S35" s="56"/>
      <c r="T35" s="56"/>
      <c r="U35" s="56"/>
      <c r="V35" s="56"/>
      <c r="W35" s="56"/>
      <c r="X35" s="56"/>
      <c r="Y35" s="56"/>
      <c r="Z35" s="56"/>
      <c r="AA35" s="56"/>
    </row>
    <row r="36" spans="1:27">
      <c r="A36" s="56"/>
      <c r="B36" s="94"/>
      <c r="C36" s="94"/>
      <c r="D36" s="94"/>
      <c r="E36" s="95"/>
      <c r="F36" s="95"/>
      <c r="G36" s="56"/>
      <c r="H36" s="56"/>
      <c r="I36" s="56"/>
      <c r="J36" s="82"/>
      <c r="K36" s="72"/>
      <c r="L36" s="56"/>
      <c r="M36" s="56"/>
      <c r="N36" s="56"/>
      <c r="O36" s="56"/>
      <c r="P36" s="56"/>
      <c r="Q36" s="56"/>
      <c r="R36" s="56"/>
      <c r="S36" s="56"/>
      <c r="T36" s="56"/>
      <c r="U36" s="56"/>
      <c r="V36" s="56"/>
      <c r="W36" s="56"/>
      <c r="X36" s="56"/>
      <c r="Y36" s="56"/>
      <c r="Z36" s="56"/>
      <c r="AA36" s="56"/>
    </row>
    <row r="37" spans="1:27">
      <c r="A37" s="56"/>
      <c r="B37" s="94"/>
      <c r="C37" s="94"/>
      <c r="D37" s="94"/>
      <c r="E37" s="95"/>
      <c r="F37" s="95"/>
      <c r="G37" s="56"/>
      <c r="H37" s="56"/>
      <c r="I37" s="56"/>
      <c r="J37" s="82"/>
      <c r="K37" s="72"/>
      <c r="L37" s="56"/>
      <c r="M37" s="56"/>
      <c r="N37" s="56"/>
      <c r="O37" s="56"/>
      <c r="P37" s="56"/>
      <c r="Q37" s="56"/>
      <c r="R37" s="56"/>
      <c r="S37" s="56"/>
      <c r="T37" s="56"/>
      <c r="U37" s="56"/>
      <c r="V37" s="56"/>
      <c r="W37" s="56"/>
      <c r="X37" s="56"/>
      <c r="Y37" s="56"/>
      <c r="Z37" s="56"/>
      <c r="AA37" s="56"/>
    </row>
    <row r="38" spans="1:27" ht="15">
      <c r="A38" s="56"/>
      <c r="B38" s="87" t="s">
        <v>196</v>
      </c>
      <c r="C38" s="75"/>
      <c r="D38" s="83"/>
      <c r="E38" s="32"/>
      <c r="F38" s="75"/>
      <c r="G38" s="56"/>
      <c r="H38" s="56"/>
      <c r="I38" s="56"/>
      <c r="J38" s="84"/>
      <c r="K38" s="60"/>
      <c r="L38" s="56"/>
      <c r="M38" s="56"/>
      <c r="N38" s="56"/>
      <c r="O38" s="56"/>
      <c r="P38" s="56"/>
      <c r="Q38" s="56"/>
      <c r="R38" s="56"/>
      <c r="S38" s="56"/>
      <c r="T38" s="56"/>
      <c r="U38" s="56"/>
      <c r="V38" s="56"/>
      <c r="W38" s="56"/>
      <c r="X38" s="56"/>
      <c r="Y38" s="56"/>
      <c r="Z38" s="56"/>
      <c r="AA38" s="56"/>
    </row>
    <row r="39" spans="1:27" ht="15">
      <c r="A39" s="56"/>
      <c r="B39" s="68" t="s">
        <v>163</v>
      </c>
      <c r="C39" s="68" t="s">
        <v>164</v>
      </c>
      <c r="D39" s="68" t="s">
        <v>165</v>
      </c>
      <c r="E39" s="68" t="s">
        <v>166</v>
      </c>
      <c r="F39" s="68" t="s">
        <v>167</v>
      </c>
      <c r="G39" s="56"/>
      <c r="H39" s="56"/>
      <c r="I39" s="56"/>
      <c r="J39" s="84"/>
      <c r="K39" s="72"/>
      <c r="L39" s="56"/>
      <c r="M39" s="56"/>
      <c r="N39" s="56"/>
      <c r="O39" s="56"/>
      <c r="P39" s="56"/>
      <c r="Q39" s="56"/>
      <c r="R39" s="56"/>
      <c r="S39" s="56"/>
      <c r="T39" s="56"/>
      <c r="U39" s="56"/>
      <c r="V39" s="56"/>
      <c r="W39" s="56"/>
      <c r="X39" s="56"/>
      <c r="Y39" s="56"/>
      <c r="Z39" s="56"/>
      <c r="AA39" s="56"/>
    </row>
    <row r="40" spans="1:27" ht="15">
      <c r="A40" s="56"/>
      <c r="B40" s="69"/>
      <c r="C40" s="70" t="s">
        <v>25</v>
      </c>
      <c r="D40" s="70" t="s">
        <v>168</v>
      </c>
      <c r="E40" s="70" t="s">
        <v>25</v>
      </c>
      <c r="F40" s="71" t="s">
        <v>168</v>
      </c>
      <c r="G40" s="56"/>
      <c r="H40" s="56"/>
      <c r="I40" s="56"/>
      <c r="J40" s="84"/>
      <c r="K40" s="60"/>
      <c r="L40" s="56"/>
      <c r="M40" s="56"/>
      <c r="N40" s="56"/>
      <c r="O40" s="56"/>
      <c r="P40" s="56"/>
      <c r="Q40" s="56"/>
      <c r="R40" s="56"/>
      <c r="S40" s="56"/>
      <c r="T40" s="56"/>
      <c r="U40" s="56"/>
      <c r="V40" s="56"/>
      <c r="W40" s="56"/>
      <c r="X40" s="56"/>
      <c r="Y40" s="56"/>
      <c r="Z40" s="56"/>
      <c r="AA40" s="56"/>
    </row>
    <row r="41" spans="1:27" ht="15">
      <c r="A41" s="56"/>
      <c r="B41" s="33" t="s">
        <v>169</v>
      </c>
      <c r="C41" s="74">
        <v>0</v>
      </c>
      <c r="D41" s="74">
        <v>0</v>
      </c>
      <c r="E41" s="74">
        <v>0</v>
      </c>
      <c r="F41" s="74">
        <v>0</v>
      </c>
      <c r="G41" s="56"/>
      <c r="H41" s="56"/>
      <c r="I41" s="56"/>
      <c r="J41" s="84"/>
      <c r="K41" s="81"/>
      <c r="L41" s="56"/>
      <c r="M41" s="56"/>
      <c r="N41" s="56"/>
      <c r="O41" s="56"/>
      <c r="P41" s="56"/>
      <c r="Q41" s="56"/>
      <c r="R41" s="56"/>
      <c r="S41" s="56"/>
      <c r="T41" s="56"/>
      <c r="U41" s="56"/>
      <c r="V41" s="56"/>
      <c r="W41" s="56"/>
      <c r="X41" s="56"/>
      <c r="Y41" s="56"/>
      <c r="Z41" s="56"/>
      <c r="AA41" s="56"/>
    </row>
    <row r="42" spans="1:27">
      <c r="B42" s="33" t="s">
        <v>170</v>
      </c>
      <c r="C42" s="74">
        <v>0</v>
      </c>
      <c r="D42" s="74">
        <v>0</v>
      </c>
      <c r="E42" s="74">
        <v>0</v>
      </c>
      <c r="F42" s="74">
        <v>0</v>
      </c>
    </row>
    <row r="43" spans="1:27">
      <c r="B43" s="33" t="s">
        <v>171</v>
      </c>
      <c r="C43" s="74">
        <v>0</v>
      </c>
      <c r="D43" s="74">
        <v>0</v>
      </c>
      <c r="E43" s="74">
        <v>0</v>
      </c>
      <c r="F43" s="74">
        <v>0</v>
      </c>
    </row>
    <row r="44" spans="1:27">
      <c r="B44" s="33" t="s">
        <v>172</v>
      </c>
      <c r="C44" s="74">
        <v>0</v>
      </c>
      <c r="D44" s="74">
        <v>0</v>
      </c>
      <c r="E44" s="74">
        <v>0</v>
      </c>
      <c r="F44" s="74">
        <v>0</v>
      </c>
    </row>
    <row r="45" spans="1:27">
      <c r="B45" s="96" t="s">
        <v>173</v>
      </c>
      <c r="C45" s="91">
        <v>0</v>
      </c>
      <c r="D45" s="91">
        <v>0</v>
      </c>
      <c r="E45" s="91">
        <v>0</v>
      </c>
      <c r="F45" s="91">
        <v>0</v>
      </c>
    </row>
    <row r="46" spans="1:27">
      <c r="B46" s="33" t="s">
        <v>174</v>
      </c>
      <c r="C46" s="74">
        <v>0</v>
      </c>
      <c r="D46" s="74">
        <v>0</v>
      </c>
      <c r="E46" s="74">
        <v>0</v>
      </c>
      <c r="F46" s="74">
        <v>0</v>
      </c>
    </row>
    <row r="47" spans="1:27">
      <c r="B47" s="33" t="s">
        <v>175</v>
      </c>
      <c r="C47" s="74">
        <v>0</v>
      </c>
      <c r="D47" s="74">
        <v>0</v>
      </c>
      <c r="E47" s="74">
        <v>0</v>
      </c>
      <c r="F47" s="74">
        <v>0</v>
      </c>
    </row>
    <row r="48" spans="1:27">
      <c r="B48" s="33" t="s">
        <v>176</v>
      </c>
      <c r="C48" s="74">
        <v>0</v>
      </c>
      <c r="D48" s="74">
        <v>0</v>
      </c>
      <c r="E48" s="74">
        <v>0</v>
      </c>
      <c r="F48" s="74">
        <v>0</v>
      </c>
    </row>
    <row r="49" spans="2:6">
      <c r="B49" s="33" t="s">
        <v>177</v>
      </c>
      <c r="C49" s="74">
        <v>0</v>
      </c>
      <c r="D49" s="74">
        <v>0</v>
      </c>
      <c r="E49" s="74">
        <v>0</v>
      </c>
      <c r="F49" s="74">
        <v>0</v>
      </c>
    </row>
    <row r="50" spans="2:6">
      <c r="B50" s="96" t="s">
        <v>178</v>
      </c>
      <c r="C50" s="91">
        <v>0</v>
      </c>
      <c r="D50" s="91">
        <v>0</v>
      </c>
      <c r="E50" s="91">
        <v>0</v>
      </c>
      <c r="F50" s="91">
        <v>0</v>
      </c>
    </row>
    <row r="51" spans="2:6">
      <c r="B51" s="33" t="s">
        <v>179</v>
      </c>
      <c r="C51" s="74">
        <v>0</v>
      </c>
      <c r="D51" s="74">
        <v>0</v>
      </c>
      <c r="E51" s="74">
        <v>0</v>
      </c>
      <c r="F51" s="74">
        <v>0</v>
      </c>
    </row>
    <row r="52" spans="2:6">
      <c r="B52" s="33" t="s">
        <v>180</v>
      </c>
      <c r="C52" s="74">
        <v>0</v>
      </c>
      <c r="D52" s="74">
        <v>0</v>
      </c>
      <c r="E52" s="74">
        <v>0</v>
      </c>
      <c r="F52" s="74">
        <v>0</v>
      </c>
    </row>
    <row r="53" spans="2:6">
      <c r="B53" s="33" t="s">
        <v>181</v>
      </c>
      <c r="C53" s="74">
        <v>0</v>
      </c>
      <c r="D53" s="74">
        <v>0</v>
      </c>
      <c r="E53" s="88">
        <v>13874.211862857501</v>
      </c>
      <c r="F53" s="88">
        <v>13750</v>
      </c>
    </row>
    <row r="54" spans="2:6">
      <c r="B54" s="33" t="s">
        <v>182</v>
      </c>
      <c r="C54" s="88">
        <v>832452.71177145001</v>
      </c>
      <c r="D54" s="88">
        <v>891362</v>
      </c>
      <c r="E54" s="74">
        <v>0</v>
      </c>
      <c r="F54" s="74">
        <v>0</v>
      </c>
    </row>
    <row r="55" spans="2:6">
      <c r="B55" s="96" t="s">
        <v>183</v>
      </c>
      <c r="C55" s="90">
        <f>SUM(C51:C54)</f>
        <v>832452.71177145001</v>
      </c>
      <c r="D55" s="90">
        <f>SUM(D51:D54)</f>
        <v>891362</v>
      </c>
      <c r="E55" s="90">
        <f>SUM(E51:E54)</f>
        <v>13874.211862857501</v>
      </c>
      <c r="F55" s="90">
        <f>SUM(F51:F54)</f>
        <v>13750</v>
      </c>
    </row>
    <row r="56" spans="2:6">
      <c r="B56" s="33" t="s">
        <v>184</v>
      </c>
      <c r="C56" s="88">
        <v>3230605.0163972476</v>
      </c>
      <c r="D56" s="88">
        <v>3509740</v>
      </c>
      <c r="E56" s="74">
        <v>0</v>
      </c>
      <c r="F56" s="74">
        <v>0</v>
      </c>
    </row>
    <row r="57" spans="2:6">
      <c r="B57" s="33" t="s">
        <v>185</v>
      </c>
      <c r="C57" s="88">
        <v>17706102.271566857</v>
      </c>
      <c r="D57" s="88">
        <v>21116575</v>
      </c>
      <c r="E57" s="74">
        <v>0</v>
      </c>
      <c r="F57" s="74">
        <v>0</v>
      </c>
    </row>
    <row r="58" spans="2:6">
      <c r="B58" s="33" t="s">
        <v>186</v>
      </c>
      <c r="C58" s="88">
        <v>32695884.222104043</v>
      </c>
      <c r="D58" s="88">
        <v>44200671</v>
      </c>
      <c r="E58" s="74">
        <v>0</v>
      </c>
      <c r="F58" s="74">
        <v>0</v>
      </c>
    </row>
    <row r="59" spans="2:6">
      <c r="B59" s="33" t="s">
        <v>187</v>
      </c>
      <c r="C59" s="74">
        <v>0</v>
      </c>
      <c r="D59" s="74">
        <v>0</v>
      </c>
      <c r="E59" s="74">
        <v>0</v>
      </c>
      <c r="F59" s="74">
        <v>0</v>
      </c>
    </row>
    <row r="60" spans="2:6">
      <c r="B60" s="89" t="s">
        <v>188</v>
      </c>
      <c r="C60" s="98">
        <f>SUM(C56:C59)</f>
        <v>53632591.510068148</v>
      </c>
      <c r="D60" s="98">
        <f>SUM(D56:D59)</f>
        <v>68826986</v>
      </c>
      <c r="E60" s="98">
        <f t="shared" ref="E60:F60" si="10">SUM(E56:E59)</f>
        <v>0</v>
      </c>
      <c r="F60" s="98">
        <f t="shared" si="10"/>
        <v>0</v>
      </c>
    </row>
    <row r="62" spans="2:6">
      <c r="B62" s="97" t="s">
        <v>192</v>
      </c>
    </row>
    <row r="63" spans="2:6">
      <c r="B63" s="56" t="s">
        <v>193</v>
      </c>
    </row>
    <row r="64" spans="2:6">
      <c r="B64" s="92" t="s">
        <v>194</v>
      </c>
    </row>
    <row r="65" spans="2:6">
      <c r="B65" s="79" t="s">
        <v>198</v>
      </c>
    </row>
    <row r="66" spans="2:6">
      <c r="B66" s="79" t="s">
        <v>199</v>
      </c>
    </row>
    <row r="70" spans="2:6" ht="15">
      <c r="B70" s="87" t="s">
        <v>201</v>
      </c>
      <c r="C70" s="78"/>
      <c r="D70" s="78"/>
      <c r="E70" s="78"/>
      <c r="F70" s="78"/>
    </row>
    <row r="71" spans="2:6" ht="15">
      <c r="B71" s="68" t="s">
        <v>163</v>
      </c>
      <c r="C71" s="68" t="s">
        <v>164</v>
      </c>
      <c r="D71" s="68" t="s">
        <v>165</v>
      </c>
      <c r="E71" s="68" t="s">
        <v>166</v>
      </c>
      <c r="F71" s="68" t="s">
        <v>167</v>
      </c>
    </row>
    <row r="72" spans="2:6" ht="15">
      <c r="B72" s="69"/>
      <c r="C72" s="70" t="s">
        <v>25</v>
      </c>
      <c r="D72" s="70" t="s">
        <v>168</v>
      </c>
      <c r="E72" s="70" t="s">
        <v>25</v>
      </c>
      <c r="F72" s="71" t="s">
        <v>168</v>
      </c>
    </row>
    <row r="73" spans="2:6">
      <c r="B73" s="34" t="s">
        <v>169</v>
      </c>
      <c r="C73" s="88">
        <v>61126230.676747613</v>
      </c>
      <c r="D73" s="88">
        <v>70258570</v>
      </c>
      <c r="E73" s="88">
        <v>136039150.93249604</v>
      </c>
      <c r="F73" s="88">
        <v>176550180</v>
      </c>
    </row>
    <row r="74" spans="2:6">
      <c r="B74" s="34" t="s">
        <v>170</v>
      </c>
      <c r="C74" s="88">
        <v>88940687.305539221</v>
      </c>
      <c r="D74" s="88">
        <v>125439321</v>
      </c>
      <c r="E74" s="88">
        <v>87425685.960544631</v>
      </c>
      <c r="F74" s="88">
        <v>115190658</v>
      </c>
    </row>
    <row r="75" spans="2:6">
      <c r="B75" s="34" t="s">
        <v>171</v>
      </c>
      <c r="C75" s="88">
        <v>93698185.848527789</v>
      </c>
      <c r="D75" s="88">
        <v>134201573</v>
      </c>
      <c r="E75" s="88">
        <v>76771856.010606483</v>
      </c>
      <c r="F75" s="88">
        <v>103737335</v>
      </c>
    </row>
    <row r="76" spans="2:6">
      <c r="B76" s="34" t="s">
        <v>172</v>
      </c>
      <c r="C76" s="88">
        <v>168944817.41066182</v>
      </c>
      <c r="D76" s="88">
        <v>251914713</v>
      </c>
      <c r="E76" s="88">
        <v>75397996.08403632</v>
      </c>
      <c r="F76" s="88">
        <v>99502925</v>
      </c>
    </row>
    <row r="77" spans="2:6">
      <c r="B77" s="96" t="s">
        <v>173</v>
      </c>
      <c r="C77" s="90">
        <f>SUM(C73:C76)</f>
        <v>412709921.24147642</v>
      </c>
      <c r="D77" s="90">
        <f t="shared" ref="D77:F77" si="11">SUM(D73:D76)</f>
        <v>581814177</v>
      </c>
      <c r="E77" s="90">
        <f t="shared" si="11"/>
        <v>375634688.98768342</v>
      </c>
      <c r="F77" s="90">
        <f t="shared" si="11"/>
        <v>494981098</v>
      </c>
    </row>
    <row r="78" spans="2:6">
      <c r="B78" s="34" t="s">
        <v>174</v>
      </c>
      <c r="C78" s="88">
        <v>270023040.79640549</v>
      </c>
      <c r="D78" s="88">
        <v>346563147</v>
      </c>
      <c r="E78" s="88">
        <v>63538152.875853837</v>
      </c>
      <c r="F78" s="88">
        <v>87952891</v>
      </c>
    </row>
    <row r="79" spans="2:6">
      <c r="B79" s="34" t="s">
        <v>175</v>
      </c>
      <c r="C79" s="88">
        <v>291202911.90280813</v>
      </c>
      <c r="D79" s="88">
        <v>364504167</v>
      </c>
      <c r="E79" s="88">
        <v>55789562.026521564</v>
      </c>
      <c r="F79" s="88">
        <v>72505994</v>
      </c>
    </row>
    <row r="80" spans="2:6">
      <c r="B80" s="34" t="s">
        <v>176</v>
      </c>
      <c r="C80" s="88">
        <v>375100166.72012502</v>
      </c>
      <c r="D80" s="88">
        <v>393384896</v>
      </c>
      <c r="E80" s="88">
        <v>47243256.1537662</v>
      </c>
      <c r="F80" s="88">
        <v>56475940</v>
      </c>
    </row>
    <row r="81" spans="2:6">
      <c r="B81" s="34" t="s">
        <v>177</v>
      </c>
      <c r="C81" s="88">
        <v>496326562.30006331</v>
      </c>
      <c r="D81" s="88">
        <v>524897463</v>
      </c>
      <c r="E81" s="88">
        <v>34697421.83874049</v>
      </c>
      <c r="F81" s="88">
        <v>38174232</v>
      </c>
    </row>
    <row r="82" spans="2:6">
      <c r="B82" s="96" t="s">
        <v>178</v>
      </c>
      <c r="C82" s="90">
        <f t="shared" ref="C82:F82" si="12">SUM(C78:C81)</f>
        <v>1432652681.7194021</v>
      </c>
      <c r="D82" s="90">
        <f t="shared" si="12"/>
        <v>1629349673</v>
      </c>
      <c r="E82" s="90">
        <f t="shared" si="12"/>
        <v>201268392.89488211</v>
      </c>
      <c r="F82" s="90">
        <f t="shared" si="12"/>
        <v>255109057</v>
      </c>
    </row>
    <row r="83" spans="2:6">
      <c r="B83" s="34" t="s">
        <v>179</v>
      </c>
      <c r="C83" s="88">
        <v>620808286.11603427</v>
      </c>
      <c r="D83" s="88">
        <v>590077842</v>
      </c>
      <c r="E83" s="88">
        <v>52873473.918143228</v>
      </c>
      <c r="F83" s="88">
        <v>53933875</v>
      </c>
    </row>
    <row r="84" spans="2:6">
      <c r="B84" s="34" t="s">
        <v>180</v>
      </c>
      <c r="C84" s="88">
        <v>450913658.93837005</v>
      </c>
      <c r="D84" s="88">
        <v>391759051</v>
      </c>
      <c r="E84" s="88">
        <v>45012637.565318964</v>
      </c>
      <c r="F84" s="88">
        <v>47441677</v>
      </c>
    </row>
    <row r="85" spans="2:6">
      <c r="B85" s="34" t="s">
        <v>181</v>
      </c>
      <c r="C85" s="88">
        <v>790215229.53084981</v>
      </c>
      <c r="D85" s="88">
        <v>733383876</v>
      </c>
      <c r="E85" s="88">
        <v>33250957.01400077</v>
      </c>
      <c r="F85" s="88">
        <v>31699164</v>
      </c>
    </row>
    <row r="86" spans="2:6">
      <c r="B86" s="34" t="s">
        <v>182</v>
      </c>
      <c r="C86" s="88">
        <v>707126225.7925812</v>
      </c>
      <c r="D86" s="88">
        <v>676798297</v>
      </c>
      <c r="E86" s="88">
        <v>27100717.098222651</v>
      </c>
      <c r="F86" s="88">
        <v>25989251</v>
      </c>
    </row>
    <row r="87" spans="2:6">
      <c r="B87" s="96" t="s">
        <v>183</v>
      </c>
      <c r="C87" s="90">
        <f t="shared" ref="C87:F87" si="13">SUM(C83:C86)</f>
        <v>2569063400.3778353</v>
      </c>
      <c r="D87" s="90">
        <f t="shared" si="13"/>
        <v>2392019066</v>
      </c>
      <c r="E87" s="90">
        <f t="shared" si="13"/>
        <v>158237785.5956856</v>
      </c>
      <c r="F87" s="90">
        <f t="shared" si="13"/>
        <v>159063967</v>
      </c>
    </row>
    <row r="88" spans="2:6">
      <c r="B88" s="34" t="s">
        <v>184</v>
      </c>
      <c r="C88" s="88">
        <v>743406768.22704148</v>
      </c>
      <c r="D88" s="88">
        <v>766604935</v>
      </c>
      <c r="E88" s="88">
        <v>35028316.575800516</v>
      </c>
      <c r="F88" s="88">
        <v>32786633</v>
      </c>
    </row>
    <row r="89" spans="2:6">
      <c r="B89" s="34" t="s">
        <v>185</v>
      </c>
      <c r="C89" s="88">
        <v>423156055.28300142</v>
      </c>
      <c r="D89" s="88">
        <v>445462208</v>
      </c>
      <c r="E89" s="88">
        <v>26355473.718160592</v>
      </c>
      <c r="F89" s="88">
        <v>28285838</v>
      </c>
    </row>
    <row r="90" spans="2:6">
      <c r="B90" s="34" t="s">
        <v>186</v>
      </c>
      <c r="C90" s="88">
        <v>564888953.26577282</v>
      </c>
      <c r="D90" s="88">
        <v>652400871</v>
      </c>
      <c r="E90" s="88">
        <v>18218509.254050739</v>
      </c>
      <c r="F90" s="88">
        <v>22138603</v>
      </c>
    </row>
    <row r="91" spans="2:6">
      <c r="B91" s="34" t="s">
        <v>187</v>
      </c>
      <c r="C91" s="88">
        <v>533532504.23403788</v>
      </c>
      <c r="D91" s="88">
        <v>610286777</v>
      </c>
      <c r="E91" s="88">
        <v>25110028.489358671</v>
      </c>
      <c r="F91" s="88">
        <v>26486481</v>
      </c>
    </row>
    <row r="92" spans="2:6">
      <c r="B92" s="89" t="s">
        <v>188</v>
      </c>
      <c r="C92" s="90">
        <f t="shared" ref="C92:F92" si="14">SUM(C88:C91)</f>
        <v>2264984281.0098534</v>
      </c>
      <c r="D92" s="90">
        <f t="shared" si="14"/>
        <v>2474754791</v>
      </c>
      <c r="E92" s="90">
        <f t="shared" si="14"/>
        <v>104712328.0373705</v>
      </c>
      <c r="F92" s="90">
        <f t="shared" si="14"/>
        <v>109697555</v>
      </c>
    </row>
    <row r="93" spans="2:6">
      <c r="B93" s="94"/>
      <c r="C93" s="94"/>
      <c r="D93" s="94"/>
      <c r="E93" s="95"/>
      <c r="F93" s="95"/>
    </row>
    <row r="94" spans="2:6">
      <c r="B94" s="94"/>
      <c r="C94" s="94"/>
      <c r="D94" s="94"/>
      <c r="E94" s="95"/>
      <c r="F94" s="95"/>
    </row>
    <row r="95" spans="2:6" ht="15">
      <c r="B95" s="87" t="s">
        <v>202</v>
      </c>
      <c r="C95" s="75"/>
      <c r="D95" s="83"/>
      <c r="E95" s="85"/>
      <c r="F95" s="75"/>
    </row>
    <row r="96" spans="2:6" ht="15">
      <c r="B96" s="68" t="s">
        <v>163</v>
      </c>
      <c r="C96" s="68" t="s">
        <v>164</v>
      </c>
      <c r="D96" s="68" t="s">
        <v>165</v>
      </c>
      <c r="E96" s="68" t="s">
        <v>166</v>
      </c>
      <c r="F96" s="68" t="s">
        <v>167</v>
      </c>
    </row>
    <row r="97" spans="2:6" ht="15">
      <c r="B97" s="69"/>
      <c r="C97" s="70" t="s">
        <v>25</v>
      </c>
      <c r="D97" s="70" t="s">
        <v>168</v>
      </c>
      <c r="E97" s="70" t="s">
        <v>25</v>
      </c>
      <c r="F97" s="71" t="s">
        <v>168</v>
      </c>
    </row>
    <row r="98" spans="2:6">
      <c r="B98" s="34" t="s">
        <v>169</v>
      </c>
      <c r="C98" s="88">
        <v>86986927.05005458</v>
      </c>
      <c r="D98" s="88">
        <v>131415452</v>
      </c>
      <c r="E98" s="88">
        <v>116698708.23043755</v>
      </c>
      <c r="F98" s="88">
        <v>168172145</v>
      </c>
    </row>
    <row r="99" spans="2:6">
      <c r="B99" s="34" t="s">
        <v>170</v>
      </c>
      <c r="C99" s="88">
        <v>148753457.82014218</v>
      </c>
      <c r="D99" s="88">
        <v>246097271</v>
      </c>
      <c r="E99" s="88">
        <v>67812870.572967932</v>
      </c>
      <c r="F99" s="88">
        <v>101589547</v>
      </c>
    </row>
    <row r="100" spans="2:6">
      <c r="B100" s="34" t="s">
        <v>171</v>
      </c>
      <c r="C100" s="88">
        <v>135902808.11366332</v>
      </c>
      <c r="D100" s="88">
        <v>226696272</v>
      </c>
      <c r="E100" s="88">
        <v>89634084.946534812</v>
      </c>
      <c r="F100" s="88">
        <v>114116836</v>
      </c>
    </row>
    <row r="101" spans="2:6">
      <c r="B101" s="34" t="s">
        <v>172</v>
      </c>
      <c r="C101" s="88">
        <v>206256641.48780027</v>
      </c>
      <c r="D101" s="88">
        <v>340501823</v>
      </c>
      <c r="E101" s="88">
        <v>79048895.834233955</v>
      </c>
      <c r="F101" s="88">
        <v>76198385</v>
      </c>
    </row>
    <row r="102" spans="2:6">
      <c r="B102" s="96" t="s">
        <v>173</v>
      </c>
      <c r="C102" s="90">
        <f t="shared" ref="C102:D102" si="15">SUM(C98:C101)</f>
        <v>577899834.47166038</v>
      </c>
      <c r="D102" s="90">
        <f t="shared" si="15"/>
        <v>944710818</v>
      </c>
      <c r="E102" s="90">
        <f>SUM(E98:E101)</f>
        <v>353194559.58417422</v>
      </c>
      <c r="F102" s="90">
        <f>SUM(F98:F101)</f>
        <v>460076913</v>
      </c>
    </row>
    <row r="103" spans="2:6">
      <c r="B103" s="34" t="s">
        <v>174</v>
      </c>
      <c r="C103" s="88">
        <v>150039586.82809082</v>
      </c>
      <c r="D103" s="88">
        <v>239804791</v>
      </c>
      <c r="E103" s="88">
        <v>56217680.564004026</v>
      </c>
      <c r="F103" s="88">
        <v>76845203</v>
      </c>
    </row>
    <row r="104" spans="2:6">
      <c r="B104" s="34" t="s">
        <v>175</v>
      </c>
      <c r="C104" s="88">
        <v>174341468.55578366</v>
      </c>
      <c r="D104" s="88">
        <v>232514033</v>
      </c>
      <c r="E104" s="88">
        <v>33503926.666387457</v>
      </c>
      <c r="F104" s="88">
        <v>46159053</v>
      </c>
    </row>
    <row r="105" spans="2:6">
      <c r="B105" s="34" t="s">
        <v>176</v>
      </c>
      <c r="C105" s="88">
        <v>194136109.14093149</v>
      </c>
      <c r="D105" s="88">
        <v>259407430</v>
      </c>
      <c r="E105" s="88">
        <v>30533489.201764394</v>
      </c>
      <c r="F105" s="88">
        <v>45258175</v>
      </c>
    </row>
    <row r="106" spans="2:6">
      <c r="B106" s="34" t="s">
        <v>177</v>
      </c>
      <c r="C106" s="88">
        <v>300674304.32293051</v>
      </c>
      <c r="D106" s="88">
        <v>405249917</v>
      </c>
      <c r="E106" s="88">
        <v>40908478.788473837</v>
      </c>
      <c r="F106" s="88">
        <v>58454796</v>
      </c>
    </row>
    <row r="107" spans="2:6">
      <c r="B107" s="96" t="s">
        <v>178</v>
      </c>
      <c r="C107" s="90">
        <f t="shared" ref="C107:D107" si="16">SUM(C103:C106)</f>
        <v>819191468.84773648</v>
      </c>
      <c r="D107" s="90">
        <f t="shared" si="16"/>
        <v>1136976171</v>
      </c>
      <c r="E107" s="90">
        <f>SUM(E103:E106)</f>
        <v>161163575.22062972</v>
      </c>
      <c r="F107" s="90">
        <f>SUM(F103:F106)</f>
        <v>226717227</v>
      </c>
    </row>
    <row r="108" spans="2:6">
      <c r="B108" s="34" t="s">
        <v>179</v>
      </c>
      <c r="C108" s="88">
        <v>246133212.7293013</v>
      </c>
      <c r="D108" s="88">
        <v>268016903</v>
      </c>
      <c r="E108" s="88">
        <v>35346693.22696925</v>
      </c>
      <c r="F108" s="88">
        <v>41713839</v>
      </c>
    </row>
    <row r="109" spans="2:6">
      <c r="B109" s="34" t="s">
        <v>180</v>
      </c>
      <c r="C109" s="88">
        <v>186289877.22164708</v>
      </c>
      <c r="D109" s="88">
        <v>183383476</v>
      </c>
      <c r="E109" s="88">
        <v>52975392.000774898</v>
      </c>
      <c r="F109" s="88">
        <v>57791688</v>
      </c>
    </row>
    <row r="110" spans="2:6">
      <c r="B110" s="34" t="s">
        <v>181</v>
      </c>
      <c r="C110" s="88">
        <v>248372072.39096031</v>
      </c>
      <c r="D110" s="88">
        <v>254270538</v>
      </c>
      <c r="E110" s="88">
        <v>47463991.734982789</v>
      </c>
      <c r="F110" s="88">
        <v>54466292</v>
      </c>
    </row>
    <row r="111" spans="2:6">
      <c r="B111" s="34" t="s">
        <v>182</v>
      </c>
      <c r="C111" s="88">
        <v>243210656.94321245</v>
      </c>
      <c r="D111" s="88">
        <v>237140968</v>
      </c>
      <c r="E111" s="88">
        <v>39943751.635784313</v>
      </c>
      <c r="F111" s="88">
        <v>44065361</v>
      </c>
    </row>
    <row r="112" spans="2:6">
      <c r="B112" s="96" t="s">
        <v>183</v>
      </c>
      <c r="C112" s="90">
        <f>SUM(C108:C111)</f>
        <v>924005819.2851212</v>
      </c>
      <c r="D112" s="90">
        <f>SUM(D108:D111)</f>
        <v>942811885</v>
      </c>
      <c r="E112" s="90">
        <f>SUM(E108:E111)</f>
        <v>175729828.59851128</v>
      </c>
      <c r="F112" s="90">
        <f>SUM(F108:F111)</f>
        <v>198037180</v>
      </c>
    </row>
    <row r="113" spans="2:6">
      <c r="B113" s="34" t="s">
        <v>184</v>
      </c>
      <c r="C113" s="88">
        <v>225680642.41318321</v>
      </c>
      <c r="D113" s="88">
        <v>228417473</v>
      </c>
      <c r="E113" s="88">
        <v>35820920.047484659</v>
      </c>
      <c r="F113" s="88">
        <v>38805392</v>
      </c>
    </row>
    <row r="114" spans="2:6">
      <c r="B114" s="34" t="s">
        <v>185</v>
      </c>
      <c r="C114" s="88">
        <v>289594337.86577606</v>
      </c>
      <c r="D114" s="88">
        <v>311524628</v>
      </c>
      <c r="E114" s="88">
        <v>27612080.906882256</v>
      </c>
      <c r="F114" s="88">
        <v>33737147</v>
      </c>
    </row>
    <row r="115" spans="2:6">
      <c r="B115" s="34" t="s">
        <v>186</v>
      </c>
      <c r="C115" s="88">
        <v>331424982.31490898</v>
      </c>
      <c r="D115" s="88">
        <v>384843575</v>
      </c>
      <c r="E115" s="88">
        <v>24828893.143716559</v>
      </c>
      <c r="F115" s="88">
        <v>35656230</v>
      </c>
    </row>
    <row r="116" spans="2:6">
      <c r="B116" s="34" t="s">
        <v>187</v>
      </c>
      <c r="C116" s="88">
        <v>273207433.21238738</v>
      </c>
      <c r="D116" s="88">
        <v>313797118</v>
      </c>
      <c r="E116" s="88">
        <v>24622657.67865739</v>
      </c>
      <c r="F116" s="88">
        <v>31019081</v>
      </c>
    </row>
    <row r="117" spans="2:6">
      <c r="B117" s="89" t="s">
        <v>188</v>
      </c>
      <c r="C117" s="98">
        <f>SUM(C113:C116)</f>
        <v>1119907395.8062556</v>
      </c>
      <c r="D117" s="98">
        <f>SUM(D113:D116)</f>
        <v>1238582794</v>
      </c>
      <c r="E117" s="98">
        <f t="shared" ref="E117:F117" si="17">SUM(E113:E116)</f>
        <v>112884551.77674085</v>
      </c>
      <c r="F117" s="98">
        <f t="shared" si="17"/>
        <v>139217850</v>
      </c>
    </row>
    <row r="119" spans="2:6">
      <c r="B119" s="97" t="s">
        <v>192</v>
      </c>
    </row>
    <row r="120" spans="2:6">
      <c r="B120" s="56" t="s">
        <v>193</v>
      </c>
    </row>
    <row r="121" spans="2:6">
      <c r="B121" s="92" t="s">
        <v>194</v>
      </c>
    </row>
    <row r="122" spans="2:6">
      <c r="B122" s="79" t="s">
        <v>198</v>
      </c>
    </row>
    <row r="123" spans="2:6">
      <c r="B123" s="79" t="s">
        <v>199</v>
      </c>
    </row>
  </sheetData>
  <mergeCells count="2">
    <mergeCell ref="K26:P26"/>
    <mergeCell ref="K33:P33"/>
  </mergeCells>
  <conditionalFormatting sqref="B1">
    <cfRule type="cellIs" dxfId="1" priority="4" stopIfTrue="1" operator="equal">
      <formula>"Confidential"</formula>
    </cfRule>
  </conditionalFormatting>
  <conditionalFormatting sqref="B1">
    <cfRule type="cellIs" dxfId="0" priority="6" stopIfTrue="1" operator="equal">
      <formula>"Non-confidential"</formula>
    </cfRule>
  </conditionalFormatting>
  <hyperlinks>
    <hyperlink ref="F1" location="Glossary!A1" display="Glossary" xr:uid="{FB3D5B17-4B4E-485F-9D8C-E9DFF6F458D0}"/>
    <hyperlink ref="G1" location="Contents!A1" display="Contents page" xr:uid="{8FFA5B61-CCB8-4361-8043-7669E333841D}"/>
  </hyperlinks>
  <pageMargins left="0.70000000000000007" right="0.70000000000000007" top="0.75" bottom="0.75" header="0.30000000000000004" footer="0.30000000000000004"/>
  <ignoredErrors>
    <ignoredError sqref="C55:F5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CAEA7649-2D19-4E2F-864D-929EEA973F53}"/>
</file>

<file path=customXml/itemProps2.xml><?xml version="1.0" encoding="utf-8"?>
<ds:datastoreItem xmlns:ds="http://schemas.openxmlformats.org/officeDocument/2006/customXml" ds:itemID="{3629F3BD-D7C1-446D-B285-09C9DC759615}"/>
</file>

<file path=customXml/itemProps3.xml><?xml version="1.0" encoding="utf-8"?>
<ds:datastoreItem xmlns:ds="http://schemas.openxmlformats.org/officeDocument/2006/customXml" ds:itemID="{23C4C127-EC75-45FC-BF32-34E3C48080CB}"/>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INTERNAL_USE_</vt:lpstr>
      <vt:lpstr>Contents</vt:lpstr>
      <vt:lpstr>Section_A&gt;&gt;&gt;&gt;</vt:lpstr>
      <vt:lpstr>A1_Biodiesel_Imports_&amp;_Exports</vt:lpstr>
      <vt:lpstr>A2_Upstream_Imports_&amp;_Exports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2026-03-02T14:31:17Z</dcterms:created>
  <dcterms:modified xsi:type="dcterms:W3CDTF">2026-04-02T19:29:02Z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