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efwan.local\location\LON\Steel\Trade Remedies Cases\4. Wire Rod\UK Steel Submission\Non-Confidential\"/>
    </mc:Choice>
  </mc:AlternateContent>
  <xr:revisionPtr revIDLastSave="0" documentId="13_ncr:1_{5B7680EA-A191-4311-BEAD-256DA1201724}" xr6:coauthVersionLast="46" xr6:coauthVersionMax="46" xr10:uidLastSave="{00000000-0000-0000-0000-000000000000}"/>
  <bookViews>
    <workbookView xWindow="-120" yWindow="-120" windowWidth="25440" windowHeight="15390" xr2:uid="{8DFCEF99-A9DB-D948-B681-05636C87F7A1}"/>
  </bookViews>
  <sheets>
    <sheet name="1.Dumping Calc" sheetId="2" r:id="rId1"/>
    <sheet name="2.CNV(billets)" sheetId="10" r:id="rId2"/>
    <sheet name="3.CNV(RMs)" sheetId="7" r:id="rId3"/>
    <sheet name="4.SGA.Profit" sheetId="9" r:id="rId4"/>
    <sheet name="5.China export price" sheetId="4" r:id="rId5"/>
    <sheet name="6. Price Undercutting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0" l="1"/>
  <c r="I20" i="10"/>
  <c r="D34" i="7"/>
  <c r="D33" i="7"/>
  <c r="D32" i="7"/>
  <c r="D35" i="7" s="1"/>
  <c r="D36" i="7" s="1"/>
  <c r="D37" i="7" s="1"/>
  <c r="D31" i="7"/>
  <c r="D30" i="7"/>
</calcChain>
</file>

<file path=xl/sharedStrings.xml><?xml version="1.0" encoding="utf-8"?>
<sst xmlns="http://schemas.openxmlformats.org/spreadsheetml/2006/main" count="393" uniqueCount="271">
  <si>
    <t>Quantity produced</t>
  </si>
  <si>
    <t>Quantity sold</t>
  </si>
  <si>
    <t>Billets</t>
  </si>
  <si>
    <t>Ore Fines</t>
  </si>
  <si>
    <t>Pellets</t>
  </si>
  <si>
    <t>Scrap</t>
  </si>
  <si>
    <t>Coal</t>
  </si>
  <si>
    <t>Coke</t>
  </si>
  <si>
    <t>Other</t>
  </si>
  <si>
    <t>SGA</t>
  </si>
  <si>
    <t>Sum of Tonnes</t>
  </si>
  <si>
    <t>Sum of GBP</t>
  </si>
  <si>
    <t>SOUTH KOREA</t>
  </si>
  <si>
    <t>INDONESIA</t>
  </si>
  <si>
    <t>THAILAND</t>
  </si>
  <si>
    <t>PHILIPPINES</t>
  </si>
  <si>
    <t>SAUDI ARABIA</t>
  </si>
  <si>
    <t>MALAYSIA</t>
  </si>
  <si>
    <t>JAPAN</t>
  </si>
  <si>
    <t>PAKISTAN</t>
  </si>
  <si>
    <t>SINGAPORE</t>
  </si>
  <si>
    <t>PERU</t>
  </si>
  <si>
    <t>INDIA</t>
  </si>
  <si>
    <t>COLOMBIA</t>
  </si>
  <si>
    <t>TAIWAN</t>
  </si>
  <si>
    <t>BRAZIL</t>
  </si>
  <si>
    <t>CANADA</t>
  </si>
  <si>
    <t>TURKEY</t>
  </si>
  <si>
    <t>HONG KONG</t>
  </si>
  <si>
    <t>CHILE</t>
  </si>
  <si>
    <t>ECUADOR</t>
  </si>
  <si>
    <t>KAZAKHSTAN</t>
  </si>
  <si>
    <t>JORDAN</t>
  </si>
  <si>
    <t>PANAMA</t>
  </si>
  <si>
    <t>U S A</t>
  </si>
  <si>
    <t>UNITED KINGDOM</t>
  </si>
  <si>
    <t>GBP/t</t>
  </si>
  <si>
    <t>Aggregated Figures</t>
  </si>
  <si>
    <t>Iron Ore Pellets</t>
  </si>
  <si>
    <t>Iron Ores</t>
  </si>
  <si>
    <t>India</t>
  </si>
  <si>
    <t>Brazil</t>
  </si>
  <si>
    <t>ktpa</t>
  </si>
  <si>
    <t>GBP per tonne</t>
  </si>
  <si>
    <t>yield</t>
  </si>
  <si>
    <t>Chinese Export Price</t>
  </si>
  <si>
    <t>Dumping Calculation for Main Export Markets</t>
  </si>
  <si>
    <t>Direct Labour</t>
  </si>
  <si>
    <t>1 Apr 19-31 Mar 20</t>
  </si>
  <si>
    <t>Mexico</t>
  </si>
  <si>
    <t>Turkey</t>
  </si>
  <si>
    <t>UK</t>
  </si>
  <si>
    <t>Energy Costs</t>
  </si>
  <si>
    <t>cost per t of billet</t>
  </si>
  <si>
    <t>Direct Costs</t>
  </si>
  <si>
    <t xml:space="preserve"> Services and Fees </t>
  </si>
  <si>
    <t xml:space="preserve"> Labour Cost </t>
  </si>
  <si>
    <t xml:space="preserve"> Deprecitation </t>
  </si>
  <si>
    <t xml:space="preserve"> Amortization </t>
  </si>
  <si>
    <t xml:space="preserve"> Maintenance Expenses </t>
  </si>
  <si>
    <t xml:space="preserve"> Office expenses </t>
  </si>
  <si>
    <t xml:space="preserve"> Insurance </t>
  </si>
  <si>
    <t xml:space="preserve"> Charge of obsolescence allowance </t>
  </si>
  <si>
    <t xml:space="preserve"> Recovery from sales of scrap/by-products </t>
  </si>
  <si>
    <t xml:space="preserve"> Others </t>
  </si>
  <si>
    <t>Total Cost of Sales</t>
  </si>
  <si>
    <t>Manuf Overheads</t>
  </si>
  <si>
    <t>Cost of Sales</t>
  </si>
  <si>
    <t>Indirect Labour</t>
  </si>
  <si>
    <t>Labour</t>
  </si>
  <si>
    <t>Other Manuf</t>
  </si>
  <si>
    <t>SGA And finance</t>
  </si>
  <si>
    <t>Global Total</t>
  </si>
  <si>
    <t>Tonnes</t>
  </si>
  <si>
    <t>All</t>
  </si>
  <si>
    <t>Page 83 - charges for the year</t>
  </si>
  <si>
    <t>Net Sales</t>
  </si>
  <si>
    <t>Gross Profit</t>
  </si>
  <si>
    <t>Other income</t>
  </si>
  <si>
    <t>y/e 31 Dec 2019</t>
  </si>
  <si>
    <t>Net Profit</t>
  </si>
  <si>
    <t>TOTAL COST</t>
  </si>
  <si>
    <t>DUMP</t>
  </si>
  <si>
    <t xml:space="preserve"> Cost of Sales 2019 TOTAL COMPANY</t>
  </si>
  <si>
    <t>Steel Segment (USD)</t>
  </si>
  <si>
    <t>Page 81 - Ternium Management Report</t>
  </si>
  <si>
    <t>1) CALCULATION OF % PROFIT AND SGA</t>
  </si>
  <si>
    <t>2) Calculation of % MANUFACTURING OVERHEADS</t>
  </si>
  <si>
    <t>Raw Materials</t>
  </si>
  <si>
    <t>Charges for year</t>
  </si>
  <si>
    <t>Profit % of total costs</t>
  </si>
  <si>
    <t>SGA % of total costs</t>
  </si>
  <si>
    <t>Total Costs (from above)</t>
  </si>
  <si>
    <t>subtotal billets/labour/energy</t>
  </si>
  <si>
    <t>Profit 8.16%</t>
  </si>
  <si>
    <t>TOTAL MANUF COST</t>
  </si>
  <si>
    <t>Manila</t>
  </si>
  <si>
    <t>Exchange rate 7.3.21 £0.72 to USD</t>
  </si>
  <si>
    <t>Average</t>
  </si>
  <si>
    <t>USD</t>
  </si>
  <si>
    <t>Border Compliance</t>
  </si>
  <si>
    <t>Documentary Compliance</t>
  </si>
  <si>
    <t>Domestic Transport Costs</t>
  </si>
  <si>
    <t>per tonne (based on 15t)</t>
  </si>
  <si>
    <t xml:space="preserve">per tonne </t>
  </si>
  <si>
    <t>GBP/USD exchange rate</t>
  </si>
  <si>
    <t>TOT ADJ</t>
  </si>
  <si>
    <t>South Korea</t>
  </si>
  <si>
    <t>Indonesia</t>
  </si>
  <si>
    <t>Thailand</t>
  </si>
  <si>
    <t>EXW</t>
  </si>
  <si>
    <t>CIF</t>
  </si>
  <si>
    <t>CNV+Profit</t>
  </si>
  <si>
    <t>CIF EP</t>
  </si>
  <si>
    <t>%DUMPG</t>
  </si>
  <si>
    <t>Mexican import values for raw materials (see above table)</t>
  </si>
  <si>
    <t>Subtotal excluding 'other' = 89% of total</t>
  </si>
  <si>
    <t>Total including 'other' inputs</t>
  </si>
  <si>
    <t>Yield - billets/wire rod</t>
  </si>
  <si>
    <t>Billets 720711 - Import Prices per tonne</t>
  </si>
  <si>
    <t>CONSTRUCTED NORMAL VALUE - INPUT = BILLETS CNV USING INPUT VALUES FROM MEXICAN IMPORTS</t>
  </si>
  <si>
    <t>CONSTRUCTED NORMAL VALUE - INPUT=BILLETS</t>
  </si>
  <si>
    <t>CONSTRUCTED NORMAL VALUE - INPUTS=RAW MATERIALS USED TO MAKE BILLETS</t>
  </si>
  <si>
    <t>Energy</t>
  </si>
  <si>
    <t>Mex as % of UK</t>
  </si>
  <si>
    <t>Mexico Cost/t</t>
  </si>
  <si>
    <t>Calculation of Mexico Labour/Energy Costs</t>
  </si>
  <si>
    <t>Subtotal billets/labour/energy</t>
  </si>
  <si>
    <t>Billets/Labour/Energy</t>
  </si>
  <si>
    <t>% of manuf costs</t>
  </si>
  <si>
    <t>Per tonne WR</t>
  </si>
  <si>
    <t>Manufacturing overheads</t>
  </si>
  <si>
    <t>Billets/labour/Energy</t>
  </si>
  <si>
    <t>SGA as % of total costs</t>
  </si>
  <si>
    <t>Total manufacturing cost</t>
  </si>
  <si>
    <t>Constructed Normal Value (INPUT=BILLETS)</t>
  </si>
  <si>
    <t>Undercutting</t>
  </si>
  <si>
    <t>%undercutting</t>
  </si>
  <si>
    <t>EXW EP</t>
  </si>
  <si>
    <t>Data from tab 5</t>
  </si>
  <si>
    <t>Calculation based on CNV in tab 2 (using billets as input)</t>
  </si>
  <si>
    <t>Calculation based on CNV in tab 3 (using individual raw materials as inputs)</t>
  </si>
  <si>
    <t>Top 4 Chinese export markets</t>
  </si>
  <si>
    <t>Chinese Wire Rod Imports (IP)</t>
  </si>
  <si>
    <t>Freight Quotes</t>
  </si>
  <si>
    <t>Busan (South Korea)</t>
  </si>
  <si>
    <t>Tanjung (Indonesia)</t>
  </si>
  <si>
    <t>Laem Chabang (Thailand))</t>
  </si>
  <si>
    <t>Manila(Philippines)</t>
  </si>
  <si>
    <t>40" container = 20 tonnes</t>
  </si>
  <si>
    <t>Freight Costs</t>
  </si>
  <si>
    <t>Other Costs</t>
  </si>
  <si>
    <t>See below</t>
  </si>
  <si>
    <t>$ per t</t>
  </si>
  <si>
    <t>£ per t</t>
  </si>
  <si>
    <t>Other Cost Adjustments to get to EX Works export price from CIF export price</t>
  </si>
  <si>
    <t>Metholodgy for trading across borders World Bank Data</t>
  </si>
  <si>
    <t>https://www.doingbusiness.org/en/methodology/trading-across-borders</t>
  </si>
  <si>
    <t>World Bank calculations based on 15 tonnes so above costs divided by 15 to get per tonne cost</t>
  </si>
  <si>
    <t>Philippines</t>
  </si>
  <si>
    <t>CIF IMPORT PRICES FROM CHINA (IP)</t>
  </si>
  <si>
    <t>Region</t>
  </si>
  <si>
    <t>China</t>
  </si>
  <si>
    <t>Unit</t>
  </si>
  <si>
    <t>Metric Tonne</t>
  </si>
  <si>
    <t>Price Series</t>
  </si>
  <si>
    <t>Chinese FOB Export Price</t>
  </si>
  <si>
    <t>Wire Rod / China FOB GBP/t</t>
  </si>
  <si>
    <t>Average price for IP</t>
  </si>
  <si>
    <t>CHINESE EXPORT PRICE - KALLANISH</t>
  </si>
  <si>
    <t>CHINESE EXPORT PRICES - ISSB</t>
  </si>
  <si>
    <t>ISSB data and calculations in Annex 3 (tab 4)</t>
  </si>
  <si>
    <t>%Chnse Exp</t>
  </si>
  <si>
    <t>China CIF</t>
  </si>
  <si>
    <t>Export Price</t>
  </si>
  <si>
    <t>Container</t>
  </si>
  <si>
    <t>Value £</t>
  </si>
  <si>
    <t>Value USD</t>
  </si>
  <si>
    <t>Freight quotes obtained 7 March 2021 (see annex 8)</t>
  </si>
  <si>
    <t>China EXW</t>
  </si>
  <si>
    <t>ISSB EXPORT PRICE ADJUSTMENTS</t>
  </si>
  <si>
    <t xml:space="preserve">Other costs to get to </t>
  </si>
  <si>
    <t>EXW Price (see above)</t>
  </si>
  <si>
    <t xml:space="preserve">EXW </t>
  </si>
  <si>
    <t>Price</t>
  </si>
  <si>
    <t>DUMPING CALCULATION BASED ON ISSB PRICES</t>
  </si>
  <si>
    <t>DUMPING CALCULATION BASED ON KALLANISH EXPORT PRICE</t>
  </si>
  <si>
    <t>Kallanish price data in Annex 3 (tab 1)</t>
  </si>
  <si>
    <t>To calculate UK CIF price of Chinese exports based on Kallanish prices</t>
  </si>
  <si>
    <t>China FOB price</t>
  </si>
  <si>
    <t>Freight Costs/t</t>
  </si>
  <si>
    <t>China UK CIF Price</t>
  </si>
  <si>
    <t>Shanghai to Southampton</t>
  </si>
  <si>
    <t xml:space="preserve">Container </t>
  </si>
  <si>
    <t>Value $</t>
  </si>
  <si>
    <t>Low</t>
  </si>
  <si>
    <t>High</t>
  </si>
  <si>
    <t>$/t</t>
  </si>
  <si>
    <t>£/t</t>
  </si>
  <si>
    <t>Freight Costs (calculated on similar basis to above)</t>
  </si>
  <si>
    <t>Export price data from tab 5</t>
  </si>
  <si>
    <t>CNV from tab 2</t>
  </si>
  <si>
    <t>(billets as input)</t>
  </si>
  <si>
    <t>(individual raw materials as inputs)</t>
  </si>
  <si>
    <t>UK industry price</t>
  </si>
  <si>
    <t>PRICE UNDERCUTTING (based on Kallanish prices)</t>
  </si>
  <si>
    <t>SIMPLIFIED COST MODEL (from tab 1, Annex 2)</t>
  </si>
  <si>
    <t>(from tab 3, Annex 2)</t>
  </si>
  <si>
    <t>Yields are taken from tab 2, annex 2</t>
  </si>
  <si>
    <t>Kallanish</t>
  </si>
  <si>
    <t>PRICE UNDERCUTTING (based on ISSB import prices)</t>
  </si>
  <si>
    <t>INPUT MATERIAL COSTS CALCULATED FROM IMPORT STATISTICS (from tab5, Annex 2)</t>
  </si>
  <si>
    <t>Ternium Management Report is provided in Annex 10</t>
  </si>
  <si>
    <t>See tab 1 for CIF export prices</t>
  </si>
  <si>
    <t>CNV from tab 3</t>
  </si>
  <si>
    <t>World Bank Doing Business in China 2020 (annex 10)</t>
  </si>
  <si>
    <t>(20-30)</t>
  </si>
  <si>
    <t>(160-220)</t>
  </si>
  <si>
    <t>(400-500)</t>
  </si>
  <si>
    <t>(300-400)</t>
  </si>
  <si>
    <t>(400-480)</t>
  </si>
  <si>
    <t>(100-200)</t>
  </si>
  <si>
    <t>Confidential information removed</t>
  </si>
  <si>
    <t>Calculation of % of COP for billets accounted for by each input</t>
  </si>
  <si>
    <t>(320-400)</t>
  </si>
  <si>
    <t>(390-470)</t>
  </si>
  <si>
    <t>(80-150)</t>
  </si>
  <si>
    <t>(50-100)</t>
  </si>
  <si>
    <t>(400-600)</t>
  </si>
  <si>
    <t>(380-550)</t>
  </si>
  <si>
    <t>(20-60)</t>
  </si>
  <si>
    <t>(5-20)</t>
  </si>
  <si>
    <t>(4-15)</t>
  </si>
  <si>
    <t>(10-30)</t>
  </si>
  <si>
    <t>(40-80)</t>
  </si>
  <si>
    <t>(20-70)</t>
  </si>
  <si>
    <t>(40-50)</t>
  </si>
  <si>
    <t>(50-60)</t>
  </si>
  <si>
    <t>(30-40)</t>
  </si>
  <si>
    <t>(35-45)</t>
  </si>
  <si>
    <t>(10-20)</t>
  </si>
  <si>
    <t>(580-650)</t>
  </si>
  <si>
    <t>(300-450)</t>
  </si>
  <si>
    <t>(300-390)</t>
  </si>
  <si>
    <t>(400-450)</t>
  </si>
  <si>
    <t>(150-250)</t>
  </si>
  <si>
    <t>(150-200)</t>
  </si>
  <si>
    <t>(180-250)</t>
  </si>
  <si>
    <t>(450-550)</t>
  </si>
  <si>
    <t>(50-90)</t>
  </si>
  <si>
    <t>(70-150)</t>
  </si>
  <si>
    <t>(10-15)</t>
  </si>
  <si>
    <t>(15-30)</t>
  </si>
  <si>
    <t>(8-15)</t>
  </si>
  <si>
    <t>(420-480)</t>
  </si>
  <si>
    <t>(430-490)</t>
  </si>
  <si>
    <t>(390-430)</t>
  </si>
  <si>
    <t>(350-400)</t>
  </si>
  <si>
    <t>(380-430)</t>
  </si>
  <si>
    <t>(385-485)</t>
  </si>
  <si>
    <t>(340-390)</t>
  </si>
  <si>
    <t>(420-470)</t>
  </si>
  <si>
    <t>(430-480)</t>
  </si>
  <si>
    <t>(385-425)</t>
  </si>
  <si>
    <t>(450-500)</t>
  </si>
  <si>
    <t>(45-60)%</t>
  </si>
  <si>
    <t>(25-35)</t>
  </si>
  <si>
    <t>80-90%</t>
  </si>
  <si>
    <t>10-20%</t>
  </si>
  <si>
    <t>(300-380)</t>
  </si>
  <si>
    <t>CONFIDENTIAL INFORMATION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</si>
</sst>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_-[$£-809]* #,##0.00_-;\-[$£-809]* #,##0.00_-;_-[$£-809]* &quot;-&quot;??_-;_-@_-"/>
    <numFmt numFmtId="167" formatCode="_([$$-409]* #,##0.00_);_([$$-409]* \(#,##0.00\);_([$$-409]* &quot;-&quot;??_);_(@_)"/>
    <numFmt numFmtId="168" formatCode="0.0%"/>
    <numFmt numFmtId="169" formatCode="_([$$-409]* #,##0_);_([$$-409]* \(#,##0\);_([$$-409]* &quot;-&quot;??_);_(@_)"/>
    <numFmt numFmtId="170" formatCode="#,##0.00;&quot;(&quot;#,##0.00&quot;)&quot;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 (Body)"/>
    </font>
    <font>
      <b/>
      <u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</cellStyleXfs>
  <cellXfs count="202">
    <xf numFmtId="0" fontId="0" fillId="0" borderId="0" xfId="0"/>
    <xf numFmtId="165" fontId="0" fillId="0" borderId="0" xfId="1" applyFont="1"/>
    <xf numFmtId="0" fontId="2" fillId="0" borderId="0" xfId="0" applyFont="1"/>
    <xf numFmtId="165" fontId="0" fillId="0" borderId="0" xfId="0" applyNumberFormat="1"/>
    <xf numFmtId="0" fontId="3" fillId="0" borderId="0" xfId="3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165" fontId="0" fillId="0" borderId="1" xfId="0" applyNumberFormat="1" applyBorder="1"/>
    <xf numFmtId="10" fontId="0" fillId="0" borderId="0" xfId="2" applyNumberFormat="1" applyFont="1"/>
    <xf numFmtId="165" fontId="0" fillId="0" borderId="1" xfId="1" applyFont="1" applyBorder="1"/>
    <xf numFmtId="165" fontId="9" fillId="0" borderId="2" xfId="0" applyNumberFormat="1" applyFont="1" applyBorder="1"/>
    <xf numFmtId="165" fontId="9" fillId="0" borderId="3" xfId="0" applyNumberFormat="1" applyFont="1" applyBorder="1"/>
    <xf numFmtId="0" fontId="0" fillId="0" borderId="3" xfId="0" applyBorder="1"/>
    <xf numFmtId="0" fontId="0" fillId="0" borderId="4" xfId="0" applyBorder="1"/>
    <xf numFmtId="165" fontId="9" fillId="0" borderId="5" xfId="0" applyNumberFormat="1" applyFont="1" applyBorder="1"/>
    <xf numFmtId="165" fontId="9" fillId="0" borderId="0" xfId="0" applyNumberFormat="1" applyFont="1"/>
    <xf numFmtId="0" fontId="0" fillId="0" borderId="6" xfId="0" applyBorder="1"/>
    <xf numFmtId="0" fontId="9" fillId="0" borderId="0" xfId="0" applyFont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165" fontId="9" fillId="0" borderId="10" xfId="0" applyNumberFormat="1" applyFont="1" applyBorder="1"/>
    <xf numFmtId="0" fontId="9" fillId="0" borderId="12" xfId="0" applyFont="1" applyBorder="1"/>
    <xf numFmtId="0" fontId="0" fillId="0" borderId="12" xfId="0" applyBorder="1"/>
    <xf numFmtId="0" fontId="0" fillId="0" borderId="13" xfId="0" applyBorder="1"/>
    <xf numFmtId="0" fontId="9" fillId="0" borderId="3" xfId="0" applyFont="1" applyBorder="1" applyAlignment="1">
      <alignment horizontal="left"/>
    </xf>
    <xf numFmtId="167" fontId="9" fillId="0" borderId="0" xfId="0" applyNumberFormat="1" applyFont="1" applyAlignment="1">
      <alignment horizontal="left"/>
    </xf>
    <xf numFmtId="168" fontId="9" fillId="4" borderId="0" xfId="0" applyNumberFormat="1" applyFont="1" applyFill="1"/>
    <xf numFmtId="0" fontId="0" fillId="5" borderId="0" xfId="0" applyFill="1"/>
    <xf numFmtId="168" fontId="9" fillId="0" borderId="0" xfId="0" applyNumberFormat="1" applyFont="1"/>
    <xf numFmtId="165" fontId="9" fillId="0" borderId="14" xfId="0" applyNumberFormat="1" applyFont="1" applyBorder="1"/>
    <xf numFmtId="167" fontId="9" fillId="0" borderId="1" xfId="0" applyNumberFormat="1" applyFont="1" applyBorder="1" applyAlignment="1">
      <alignment horizontal="left"/>
    </xf>
    <xf numFmtId="9" fontId="9" fillId="0" borderId="1" xfId="0" applyNumberFormat="1" applyFont="1" applyBorder="1"/>
    <xf numFmtId="0" fontId="9" fillId="0" borderId="0" xfId="0" applyFont="1" applyAlignment="1">
      <alignment horizontal="left"/>
    </xf>
    <xf numFmtId="167" fontId="9" fillId="0" borderId="0" xfId="0" applyNumberFormat="1" applyFont="1"/>
    <xf numFmtId="0" fontId="9" fillId="0" borderId="12" xfId="0" applyFont="1" applyBorder="1" applyAlignment="1">
      <alignment horizontal="left"/>
    </xf>
    <xf numFmtId="167" fontId="9" fillId="0" borderId="12" xfId="0" applyNumberFormat="1" applyFont="1" applyBorder="1"/>
    <xf numFmtId="0" fontId="0" fillId="0" borderId="10" xfId="0" applyBorder="1"/>
    <xf numFmtId="0" fontId="0" fillId="0" borderId="5" xfId="0" applyBorder="1"/>
    <xf numFmtId="0" fontId="9" fillId="0" borderId="5" xfId="0" applyFont="1" applyBorder="1" applyAlignment="1">
      <alignment horizontal="right"/>
    </xf>
    <xf numFmtId="0" fontId="0" fillId="8" borderId="0" xfId="0" applyFill="1"/>
    <xf numFmtId="0" fontId="0" fillId="0" borderId="0" xfId="0" applyBorder="1"/>
    <xf numFmtId="10" fontId="9" fillId="2" borderId="0" xfId="2" applyNumberFormat="1" applyFont="1" applyFill="1"/>
    <xf numFmtId="10" fontId="9" fillId="5" borderId="0" xfId="0" applyNumberFormat="1" applyFont="1" applyFill="1"/>
    <xf numFmtId="169" fontId="0" fillId="0" borderId="6" xfId="0" applyNumberFormat="1" applyBorder="1" applyAlignment="1">
      <alignment horizontal="left"/>
    </xf>
    <xf numFmtId="169" fontId="0" fillId="0" borderId="6" xfId="0" applyNumberFormat="1" applyBorder="1"/>
    <xf numFmtId="169" fontId="0" fillId="0" borderId="15" xfId="0" applyNumberFormat="1" applyBorder="1"/>
    <xf numFmtId="0" fontId="8" fillId="0" borderId="3" xfId="0" applyFont="1" applyBorder="1"/>
    <xf numFmtId="0" fontId="0" fillId="0" borderId="2" xfId="0" applyBorder="1"/>
    <xf numFmtId="0" fontId="10" fillId="0" borderId="16" xfId="0" applyFont="1" applyBorder="1" applyAlignment="1">
      <alignment horizontal="right"/>
    </xf>
    <xf numFmtId="0" fontId="0" fillId="9" borderId="2" xfId="0" applyFill="1" applyBorder="1"/>
    <xf numFmtId="10" fontId="0" fillId="9" borderId="4" xfId="2" applyNumberFormat="1" applyFont="1" applyFill="1" applyBorder="1"/>
    <xf numFmtId="0" fontId="0" fillId="9" borderId="10" xfId="0" applyFill="1" applyBorder="1"/>
    <xf numFmtId="10" fontId="0" fillId="9" borderId="13" xfId="2" applyNumberFormat="1" applyFont="1" applyFill="1" applyBorder="1"/>
    <xf numFmtId="0" fontId="8" fillId="0" borderId="5" xfId="0" applyFont="1" applyBorder="1"/>
    <xf numFmtId="169" fontId="0" fillId="0" borderId="17" xfId="0" applyNumberFormat="1" applyBorder="1"/>
    <xf numFmtId="0" fontId="4" fillId="0" borderId="2" xfId="0" applyFont="1" applyBorder="1"/>
    <xf numFmtId="167" fontId="0" fillId="0" borderId="0" xfId="0" applyNumberFormat="1" applyBorder="1"/>
    <xf numFmtId="0" fontId="11" fillId="0" borderId="0" xfId="0" applyFont="1" applyBorder="1"/>
    <xf numFmtId="0" fontId="12" fillId="0" borderId="0" xfId="0" applyFont="1"/>
    <xf numFmtId="0" fontId="2" fillId="0" borderId="5" xfId="0" applyFont="1" applyBorder="1"/>
    <xf numFmtId="165" fontId="0" fillId="0" borderId="0" xfId="1" applyFont="1" applyBorder="1"/>
    <xf numFmtId="165" fontId="0" fillId="0" borderId="0" xfId="0" applyNumberFormat="1" applyBorder="1"/>
    <xf numFmtId="0" fontId="3" fillId="0" borderId="5" xfId="3" applyBorder="1"/>
    <xf numFmtId="0" fontId="3" fillId="0" borderId="6" xfId="3" applyBorder="1"/>
    <xf numFmtId="0" fontId="3" fillId="0" borderId="10" xfId="3" applyBorder="1"/>
    <xf numFmtId="0" fontId="3" fillId="0" borderId="12" xfId="3" applyBorder="1"/>
    <xf numFmtId="0" fontId="3" fillId="0" borderId="13" xfId="3" applyBorder="1"/>
    <xf numFmtId="0" fontId="4" fillId="10" borderId="2" xfId="0" applyFont="1" applyFill="1" applyBorder="1"/>
    <xf numFmtId="0" fontId="0" fillId="10" borderId="3" xfId="0" applyFill="1" applyBorder="1"/>
    <xf numFmtId="0" fontId="3" fillId="7" borderId="5" xfId="3" applyFill="1" applyBorder="1"/>
    <xf numFmtId="0" fontId="3" fillId="0" borderId="5" xfId="3" quotePrefix="1" applyBorder="1"/>
    <xf numFmtId="165" fontId="0" fillId="0" borderId="6" xfId="1" applyFont="1" applyBorder="1"/>
    <xf numFmtId="165" fontId="0" fillId="0" borderId="6" xfId="0" applyNumberFormat="1" applyBorder="1"/>
    <xf numFmtId="0" fontId="4" fillId="8" borderId="2" xfId="0" applyFont="1" applyFill="1" applyBorder="1"/>
    <xf numFmtId="0" fontId="0" fillId="8" borderId="3" xfId="0" applyFill="1" applyBorder="1"/>
    <xf numFmtId="165" fontId="0" fillId="0" borderId="12" xfId="1" applyFont="1" applyBorder="1"/>
    <xf numFmtId="0" fontId="2" fillId="8" borderId="2" xfId="0" applyFont="1" applyFill="1" applyBorder="1"/>
    <xf numFmtId="0" fontId="0" fillId="8" borderId="4" xfId="0" applyFill="1" applyBorder="1"/>
    <xf numFmtId="0" fontId="0" fillId="0" borderId="14" xfId="0" applyBorder="1"/>
    <xf numFmtId="165" fontId="0" fillId="6" borderId="1" xfId="1" applyFont="1" applyFill="1" applyBorder="1"/>
    <xf numFmtId="3" fontId="3" fillId="0" borderId="0" xfId="3" applyNumberFormat="1"/>
    <xf numFmtId="9" fontId="3" fillId="0" borderId="0" xfId="3" applyNumberFormat="1"/>
    <xf numFmtId="9" fontId="3" fillId="7" borderId="0" xfId="3" applyNumberFormat="1" applyFill="1"/>
    <xf numFmtId="0" fontId="0" fillId="0" borderId="0" xfId="0" quotePrefix="1"/>
    <xf numFmtId="10" fontId="0" fillId="0" borderId="0" xfId="2" applyNumberFormat="1" applyFont="1" applyBorder="1"/>
    <xf numFmtId="9" fontId="0" fillId="0" borderId="0" xfId="2" applyFont="1" applyBorder="1"/>
    <xf numFmtId="168" fontId="0" fillId="0" borderId="0" xfId="2" applyNumberFormat="1" applyFont="1" applyBorder="1"/>
    <xf numFmtId="10" fontId="2" fillId="0" borderId="0" xfId="2" applyNumberFormat="1" applyFont="1" applyBorder="1"/>
    <xf numFmtId="165" fontId="2" fillId="0" borderId="0" xfId="0" applyNumberFormat="1" applyFont="1" applyBorder="1"/>
    <xf numFmtId="165" fontId="0" fillId="6" borderId="11" xfId="1" applyFont="1" applyFill="1" applyBorder="1"/>
    <xf numFmtId="0" fontId="2" fillId="0" borderId="3" xfId="0" applyFont="1" applyBorder="1"/>
    <xf numFmtId="9" fontId="0" fillId="0" borderId="6" xfId="2" applyFont="1" applyBorder="1"/>
    <xf numFmtId="9" fontId="0" fillId="0" borderId="17" xfId="2" applyFont="1" applyBorder="1"/>
    <xf numFmtId="10" fontId="0" fillId="0" borderId="6" xfId="2" applyNumberFormat="1" applyFont="1" applyBorder="1"/>
    <xf numFmtId="165" fontId="0" fillId="0" borderId="11" xfId="0" applyNumberFormat="1" applyBorder="1"/>
    <xf numFmtId="0" fontId="0" fillId="0" borderId="0" xfId="0" applyFill="1"/>
    <xf numFmtId="2" fontId="0" fillId="0" borderId="0" xfId="0" applyNumberFormat="1" applyFill="1"/>
    <xf numFmtId="166" fontId="0" fillId="0" borderId="0" xfId="0" applyNumberFormat="1" applyBorder="1"/>
    <xf numFmtId="0" fontId="7" fillId="8" borderId="2" xfId="0" applyFont="1" applyFill="1" applyBorder="1"/>
    <xf numFmtId="0" fontId="5" fillId="0" borderId="5" xfId="0" applyFont="1" applyBorder="1"/>
    <xf numFmtId="0" fontId="0" fillId="0" borderId="0" xfId="0" applyFill="1" applyBorder="1"/>
    <xf numFmtId="165" fontId="0" fillId="0" borderId="12" xfId="0" applyNumberFormat="1" applyBorder="1"/>
    <xf numFmtId="9" fontId="0" fillId="0" borderId="12" xfId="2" applyFont="1" applyBorder="1"/>
    <xf numFmtId="165" fontId="0" fillId="6" borderId="6" xfId="1" applyFont="1" applyFill="1" applyBorder="1"/>
    <xf numFmtId="165" fontId="0" fillId="6" borderId="13" xfId="1" applyFont="1" applyFill="1" applyBorder="1"/>
    <xf numFmtId="166" fontId="0" fillId="6" borderId="0" xfId="0" applyNumberFormat="1" applyFill="1" applyBorder="1"/>
    <xf numFmtId="10" fontId="0" fillId="6" borderId="6" xfId="2" applyNumberFormat="1" applyFont="1" applyFill="1" applyBorder="1"/>
    <xf numFmtId="10" fontId="0" fillId="0" borderId="6" xfId="0" applyNumberFormat="1" applyBorder="1"/>
    <xf numFmtId="10" fontId="0" fillId="0" borderId="17" xfId="0" applyNumberFormat="1" applyBorder="1"/>
    <xf numFmtId="0" fontId="12" fillId="0" borderId="2" xfId="0" applyFont="1" applyBorder="1"/>
    <xf numFmtId="10" fontId="0" fillId="0" borderId="3" xfId="0" applyNumberFormat="1" applyBorder="1"/>
    <xf numFmtId="10" fontId="0" fillId="0" borderId="0" xfId="0" applyNumberFormat="1" applyBorder="1"/>
    <xf numFmtId="10" fontId="2" fillId="0" borderId="6" xfId="2" applyNumberFormat="1" applyFont="1" applyBorder="1"/>
    <xf numFmtId="165" fontId="2" fillId="0" borderId="6" xfId="0" applyNumberFormat="1" applyFont="1" applyBorder="1"/>
    <xf numFmtId="0" fontId="0" fillId="0" borderId="5" xfId="0" applyFill="1" applyBorder="1"/>
    <xf numFmtId="0" fontId="0" fillId="0" borderId="10" xfId="0" applyFill="1" applyBorder="1"/>
    <xf numFmtId="0" fontId="0" fillId="7" borderId="0" xfId="1" applyNumberFormat="1" applyFont="1" applyFill="1" applyBorder="1"/>
    <xf numFmtId="0" fontId="0" fillId="0" borderId="18" xfId="0" applyBorder="1"/>
    <xf numFmtId="165" fontId="0" fillId="0" borderId="18" xfId="1" applyFont="1" applyBorder="1"/>
    <xf numFmtId="10" fontId="0" fillId="0" borderId="18" xfId="2" applyNumberFormat="1" applyFont="1" applyBorder="1"/>
    <xf numFmtId="165" fontId="0" fillId="0" borderId="18" xfId="0" applyNumberFormat="1" applyBorder="1"/>
    <xf numFmtId="0" fontId="2" fillId="0" borderId="18" xfId="0" applyFont="1" applyBorder="1"/>
    <xf numFmtId="0" fontId="0" fillId="6" borderId="18" xfId="0" applyFill="1" applyBorder="1"/>
    <xf numFmtId="10" fontId="0" fillId="6" borderId="18" xfId="2" applyNumberFormat="1" applyFont="1" applyFill="1" applyBorder="1"/>
    <xf numFmtId="9" fontId="0" fillId="6" borderId="18" xfId="2" applyFont="1" applyFill="1" applyBorder="1"/>
    <xf numFmtId="0" fontId="2" fillId="8" borderId="0" xfId="0" applyFont="1" applyFill="1"/>
    <xf numFmtId="0" fontId="2" fillId="0" borderId="18" xfId="0" applyFont="1" applyBorder="1" applyAlignment="1">
      <alignment horizontal="center"/>
    </xf>
    <xf numFmtId="167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0" fillId="6" borderId="18" xfId="1" applyFont="1" applyFill="1" applyBorder="1"/>
    <xf numFmtId="165" fontId="0" fillId="6" borderId="18" xfId="0" applyNumberFormat="1" applyFill="1" applyBorder="1"/>
    <xf numFmtId="167" fontId="0" fillId="11" borderId="19" xfId="0" applyNumberFormat="1" applyFill="1" applyBorder="1"/>
    <xf numFmtId="167" fontId="0" fillId="11" borderId="20" xfId="0" applyNumberFormat="1" applyFill="1" applyBorder="1"/>
    <xf numFmtId="0" fontId="0" fillId="0" borderId="18" xfId="0" applyBorder="1" applyAlignment="1">
      <alignment horizontal="center"/>
    </xf>
    <xf numFmtId="165" fontId="0" fillId="6" borderId="0" xfId="1" applyFont="1" applyFill="1" applyBorder="1"/>
    <xf numFmtId="0" fontId="0" fillId="6" borderId="0" xfId="0" applyFill="1" applyBorder="1"/>
    <xf numFmtId="0" fontId="8" fillId="0" borderId="0" xfId="0" applyFont="1"/>
    <xf numFmtId="0" fontId="0" fillId="6" borderId="22" xfId="0" applyFill="1" applyBorder="1"/>
    <xf numFmtId="0" fontId="0" fillId="6" borderId="23" xfId="0" applyFill="1" applyBorder="1"/>
    <xf numFmtId="0" fontId="2" fillId="8" borderId="0" xfId="0" applyFont="1" applyFill="1" applyBorder="1"/>
    <xf numFmtId="0" fontId="0" fillId="8" borderId="0" xfId="0" applyFill="1" applyBorder="1"/>
    <xf numFmtId="0" fontId="4" fillId="8" borderId="0" xfId="0" applyFont="1" applyFill="1" applyBorder="1"/>
    <xf numFmtId="0" fontId="8" fillId="0" borderId="0" xfId="0" applyFont="1" applyBorder="1"/>
    <xf numFmtId="0" fontId="3" fillId="0" borderId="0" xfId="3" applyBorder="1"/>
    <xf numFmtId="0" fontId="13" fillId="0" borderId="0" xfId="4" applyBorder="1"/>
    <xf numFmtId="0" fontId="4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8" borderId="27" xfId="0" applyFont="1" applyFill="1" applyBorder="1"/>
    <xf numFmtId="0" fontId="0" fillId="0" borderId="27" xfId="0" applyBorder="1" applyAlignment="1">
      <alignment horizontal="left"/>
    </xf>
    <xf numFmtId="0" fontId="0" fillId="0" borderId="29" xfId="0" applyBorder="1"/>
    <xf numFmtId="0" fontId="3" fillId="0" borderId="28" xfId="3" applyBorder="1"/>
    <xf numFmtId="0" fontId="2" fillId="0" borderId="27" xfId="0" applyFont="1" applyBorder="1"/>
    <xf numFmtId="0" fontId="12" fillId="0" borderId="27" xfId="0" applyFont="1" applyBorder="1"/>
    <xf numFmtId="10" fontId="0" fillId="0" borderId="27" xfId="0" applyNumberFormat="1" applyBorder="1"/>
    <xf numFmtId="0" fontId="0" fillId="0" borderId="30" xfId="0" applyBorder="1"/>
    <xf numFmtId="0" fontId="0" fillId="0" borderId="31" xfId="0" applyBorder="1"/>
    <xf numFmtId="10" fontId="0" fillId="0" borderId="31" xfId="2" applyNumberFormat="1" applyFont="1" applyBorder="1"/>
    <xf numFmtId="0" fontId="0" fillId="0" borderId="32" xfId="0" applyBorder="1"/>
    <xf numFmtId="0" fontId="0" fillId="0" borderId="24" xfId="0" applyBorder="1"/>
    <xf numFmtId="0" fontId="4" fillId="0" borderId="27" xfId="0" applyFont="1" applyBorder="1"/>
    <xf numFmtId="0" fontId="4" fillId="0" borderId="0" xfId="0" applyFont="1" applyBorder="1"/>
    <xf numFmtId="0" fontId="0" fillId="8" borderId="27" xfId="0" applyFill="1" applyBorder="1"/>
    <xf numFmtId="0" fontId="14" fillId="0" borderId="27" xfId="3" applyFont="1" applyBorder="1"/>
    <xf numFmtId="0" fontId="14" fillId="0" borderId="0" xfId="3" applyFont="1" applyBorder="1"/>
    <xf numFmtId="0" fontId="3" fillId="0" borderId="27" xfId="3" applyBorder="1"/>
    <xf numFmtId="0" fontId="5" fillId="0" borderId="0" xfId="3" applyFont="1" applyBorder="1" applyAlignment="1">
      <alignment horizontal="center"/>
    </xf>
    <xf numFmtId="164" fontId="0" fillId="6" borderId="0" xfId="0" applyNumberFormat="1" applyFill="1" applyBorder="1"/>
    <xf numFmtId="164" fontId="0" fillId="0" borderId="0" xfId="0" applyNumberFormat="1" applyBorder="1"/>
    <xf numFmtId="165" fontId="0" fillId="6" borderId="0" xfId="0" applyNumberFormat="1" applyFill="1" applyBorder="1"/>
    <xf numFmtId="10" fontId="0" fillId="0" borderId="26" xfId="2" applyNumberFormat="1" applyFont="1" applyBorder="1"/>
    <xf numFmtId="10" fontId="0" fillId="0" borderId="28" xfId="2" applyNumberFormat="1" applyFont="1" applyBorder="1"/>
    <xf numFmtId="165" fontId="0" fillId="0" borderId="28" xfId="0" applyNumberFormat="1" applyBorder="1"/>
    <xf numFmtId="0" fontId="2" fillId="0" borderId="30" xfId="0" applyFont="1" applyBorder="1"/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2" fillId="0" borderId="0" xfId="0" applyFont="1" applyBorder="1"/>
    <xf numFmtId="10" fontId="2" fillId="0" borderId="28" xfId="2" applyNumberFormat="1" applyFont="1" applyBorder="1"/>
    <xf numFmtId="0" fontId="2" fillId="0" borderId="28" xfId="0" applyFont="1" applyBorder="1"/>
    <xf numFmtId="165" fontId="0" fillId="0" borderId="28" xfId="0" applyNumberFormat="1" applyFill="1" applyBorder="1"/>
    <xf numFmtId="0" fontId="12" fillId="0" borderId="0" xfId="0" applyFont="1" applyBorder="1"/>
    <xf numFmtId="0" fontId="0" fillId="6" borderId="29" xfId="0" applyFill="1" applyBorder="1"/>
    <xf numFmtId="0" fontId="12" fillId="8" borderId="0" xfId="0" applyFont="1" applyFill="1" applyBorder="1"/>
    <xf numFmtId="165" fontId="0" fillId="0" borderId="29" xfId="1" applyFont="1" applyBorder="1"/>
    <xf numFmtId="165" fontId="0" fillId="0" borderId="33" xfId="1" applyFont="1" applyFill="1" applyBorder="1"/>
    <xf numFmtId="0" fontId="6" fillId="8" borderId="27" xfId="0" applyFont="1" applyFill="1" applyBorder="1"/>
    <xf numFmtId="0" fontId="0" fillId="0" borderId="27" xfId="0" applyFill="1" applyBorder="1"/>
    <xf numFmtId="0" fontId="0" fillId="0" borderId="28" xfId="0" applyFill="1" applyBorder="1"/>
    <xf numFmtId="0" fontId="2" fillId="0" borderId="29" xfId="0" applyFont="1" applyBorder="1"/>
    <xf numFmtId="170" fontId="15" fillId="0" borderId="0" xfId="0" applyNumberFormat="1" applyFont="1" applyBorder="1"/>
    <xf numFmtId="165" fontId="15" fillId="0" borderId="0" xfId="1" applyFont="1" applyBorder="1"/>
    <xf numFmtId="0" fontId="0" fillId="7" borderId="25" xfId="1" applyNumberFormat="1" applyFont="1" applyFill="1" applyBorder="1"/>
    <xf numFmtId="2" fontId="9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/>
    <xf numFmtId="165" fontId="17" fillId="0" borderId="34" xfId="1" applyFont="1" applyFill="1" applyBorder="1"/>
  </cellXfs>
  <cellStyles count="5">
    <cellStyle name="Currency" xfId="1" builtinId="4"/>
    <cellStyle name="Hyperlink" xfId="4" builtinId="8"/>
    <cellStyle name="Normal" xfId="0" builtinId="0"/>
    <cellStyle name="Normal 2" xfId="3" xr:uid="{7BE17BB0-EA67-5D45-91E7-47B049CF155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ingbusiness.org/en/methodology/trading-across-border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FB6D-7908-9A43-B876-6FA1A83F891F}">
  <dimension ref="A1:M34"/>
  <sheetViews>
    <sheetView tabSelected="1" workbookViewId="0"/>
  </sheetViews>
  <sheetFormatPr defaultColWidth="10.625" defaultRowHeight="15.75"/>
  <cols>
    <col min="1" max="1" width="12.375" customWidth="1"/>
    <col min="5" max="5" width="13.125" customWidth="1"/>
  </cols>
  <sheetData>
    <row r="1" spans="1:12">
      <c r="A1" s="149" t="s">
        <v>185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</row>
    <row r="2" spans="1:12">
      <c r="A2" s="152"/>
      <c r="B2" s="42"/>
      <c r="C2" s="42"/>
      <c r="D2" s="42"/>
      <c r="E2" s="42"/>
      <c r="F2" s="42"/>
      <c r="G2" s="42"/>
      <c r="H2" s="42"/>
      <c r="I2" s="42"/>
      <c r="J2" s="42"/>
      <c r="K2" s="42"/>
      <c r="L2" s="153"/>
    </row>
    <row r="3" spans="1:12">
      <c r="A3" s="154" t="s">
        <v>45</v>
      </c>
      <c r="B3" s="188"/>
      <c r="C3" s="42"/>
      <c r="D3" s="42"/>
      <c r="E3" s="167"/>
      <c r="F3" s="42"/>
      <c r="G3" s="42"/>
      <c r="H3" s="42"/>
      <c r="I3" s="42"/>
      <c r="J3" s="42"/>
      <c r="K3" s="42"/>
      <c r="L3" s="153"/>
    </row>
    <row r="4" spans="1:12">
      <c r="A4" s="166"/>
      <c r="B4" s="167"/>
      <c r="C4" s="42"/>
      <c r="D4" s="42"/>
      <c r="E4" s="167"/>
      <c r="F4" s="42"/>
      <c r="G4" s="42"/>
      <c r="H4" s="42"/>
      <c r="I4" s="42"/>
      <c r="J4" s="42"/>
      <c r="K4" s="42"/>
      <c r="L4" s="153"/>
    </row>
    <row r="5" spans="1:12">
      <c r="A5" s="156"/>
      <c r="B5" s="128" t="s">
        <v>110</v>
      </c>
      <c r="C5" s="128" t="s">
        <v>111</v>
      </c>
      <c r="D5" s="42"/>
      <c r="E5" s="42"/>
      <c r="F5" s="42"/>
      <c r="G5" s="42"/>
      <c r="H5" s="42"/>
      <c r="I5" s="42"/>
      <c r="J5" s="42"/>
      <c r="K5" s="42"/>
      <c r="L5" s="153"/>
    </row>
    <row r="6" spans="1:12">
      <c r="A6" s="189" t="s">
        <v>107</v>
      </c>
      <c r="B6" s="120" t="s">
        <v>242</v>
      </c>
      <c r="C6" s="120" t="s">
        <v>244</v>
      </c>
      <c r="D6" s="42"/>
      <c r="E6" s="42"/>
      <c r="F6" s="42"/>
      <c r="G6" s="42"/>
      <c r="H6" s="42"/>
      <c r="I6" s="42"/>
      <c r="J6" s="42"/>
      <c r="K6" s="42"/>
      <c r="L6" s="153"/>
    </row>
    <row r="7" spans="1:12">
      <c r="A7" s="189" t="s">
        <v>108</v>
      </c>
      <c r="B7" s="120" t="s">
        <v>244</v>
      </c>
      <c r="C7" s="120" t="s">
        <v>261</v>
      </c>
      <c r="D7" s="42"/>
      <c r="E7" s="42"/>
      <c r="F7" s="42"/>
      <c r="G7" s="42"/>
      <c r="H7" s="42"/>
      <c r="I7" s="42"/>
      <c r="J7" s="42"/>
      <c r="K7" s="42"/>
      <c r="L7" s="153"/>
    </row>
    <row r="8" spans="1:12">
      <c r="A8" s="189" t="s">
        <v>109</v>
      </c>
      <c r="B8" s="120" t="s">
        <v>244</v>
      </c>
      <c r="C8" s="120" t="s">
        <v>262</v>
      </c>
      <c r="D8" s="42"/>
      <c r="E8" s="42"/>
      <c r="F8" s="42"/>
      <c r="G8" s="42"/>
      <c r="H8" s="42"/>
      <c r="I8" s="42"/>
      <c r="J8" s="42"/>
      <c r="K8" s="42"/>
      <c r="L8" s="153"/>
    </row>
    <row r="9" spans="1:12">
      <c r="A9" s="189" t="s">
        <v>96</v>
      </c>
      <c r="B9" s="120" t="s">
        <v>243</v>
      </c>
      <c r="C9" s="120" t="s">
        <v>263</v>
      </c>
      <c r="D9" s="42"/>
      <c r="E9" s="42"/>
      <c r="F9" s="42"/>
      <c r="G9" s="42"/>
      <c r="H9" s="42"/>
      <c r="I9" s="42"/>
      <c r="J9" s="42"/>
      <c r="K9" s="42"/>
      <c r="L9" s="153"/>
    </row>
    <row r="10" spans="1:12">
      <c r="A10" s="190" t="s">
        <v>139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53"/>
    </row>
    <row r="11" spans="1:12">
      <c r="A11" s="15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153"/>
    </row>
    <row r="12" spans="1:12">
      <c r="A12" s="191" t="s">
        <v>46</v>
      </c>
      <c r="B12" s="144"/>
      <c r="C12" s="144"/>
      <c r="D12" s="144"/>
      <c r="E12" s="42"/>
      <c r="F12" s="42"/>
      <c r="G12" s="42"/>
      <c r="H12" s="42"/>
      <c r="I12" s="42"/>
      <c r="J12" s="42"/>
      <c r="K12" s="42"/>
      <c r="L12" s="153"/>
    </row>
    <row r="13" spans="1:12">
      <c r="A13" s="15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153"/>
    </row>
    <row r="14" spans="1:12">
      <c r="A14" s="192" t="s">
        <v>140</v>
      </c>
      <c r="B14" s="102"/>
      <c r="C14" s="102"/>
      <c r="D14" s="102"/>
      <c r="E14" s="102"/>
      <c r="F14" s="102"/>
      <c r="G14" s="102" t="s">
        <v>141</v>
      </c>
      <c r="H14" s="102"/>
      <c r="I14" s="102"/>
      <c r="J14" s="102"/>
      <c r="K14" s="102"/>
      <c r="L14" s="193"/>
    </row>
    <row r="15" spans="1:12">
      <c r="A15" s="194"/>
      <c r="B15" s="123" t="s">
        <v>107</v>
      </c>
      <c r="C15" s="123" t="s">
        <v>108</v>
      </c>
      <c r="D15" s="123" t="s">
        <v>109</v>
      </c>
      <c r="E15" s="123" t="s">
        <v>159</v>
      </c>
      <c r="F15" s="42"/>
      <c r="G15" s="123"/>
      <c r="H15" s="123" t="s">
        <v>107</v>
      </c>
      <c r="I15" s="123" t="s">
        <v>108</v>
      </c>
      <c r="J15" s="123" t="s">
        <v>109</v>
      </c>
      <c r="K15" s="123" t="s">
        <v>159</v>
      </c>
      <c r="L15" s="153"/>
    </row>
    <row r="16" spans="1:12">
      <c r="A16" s="156" t="s">
        <v>112</v>
      </c>
      <c r="B16" s="120" t="s">
        <v>241</v>
      </c>
      <c r="C16" s="120" t="s">
        <v>241</v>
      </c>
      <c r="D16" s="120" t="s">
        <v>241</v>
      </c>
      <c r="E16" s="120" t="s">
        <v>241</v>
      </c>
      <c r="F16" s="42"/>
      <c r="G16" s="119" t="s">
        <v>112</v>
      </c>
      <c r="H16" s="120" t="s">
        <v>248</v>
      </c>
      <c r="I16" s="120" t="s">
        <v>248</v>
      </c>
      <c r="J16" s="120" t="s">
        <v>248</v>
      </c>
      <c r="K16" s="120" t="s">
        <v>248</v>
      </c>
      <c r="L16" s="153"/>
    </row>
    <row r="17" spans="1:13">
      <c r="A17" s="156" t="s">
        <v>113</v>
      </c>
      <c r="B17" s="120" t="s">
        <v>244</v>
      </c>
      <c r="C17" s="120" t="s">
        <v>261</v>
      </c>
      <c r="D17" s="120" t="s">
        <v>262</v>
      </c>
      <c r="E17" s="120" t="s">
        <v>263</v>
      </c>
      <c r="F17" s="42"/>
      <c r="G17" s="119" t="s">
        <v>113</v>
      </c>
      <c r="H17" s="120" t="s">
        <v>244</v>
      </c>
      <c r="I17" s="120" t="s">
        <v>261</v>
      </c>
      <c r="J17" s="120" t="s">
        <v>262</v>
      </c>
      <c r="K17" s="120" t="s">
        <v>263</v>
      </c>
      <c r="L17" s="153"/>
    </row>
    <row r="18" spans="1:13">
      <c r="A18" s="156" t="s">
        <v>138</v>
      </c>
      <c r="B18" s="120" t="s">
        <v>242</v>
      </c>
      <c r="C18" s="120" t="s">
        <v>244</v>
      </c>
      <c r="D18" s="120" t="s">
        <v>244</v>
      </c>
      <c r="E18" s="120" t="s">
        <v>243</v>
      </c>
      <c r="F18" s="42"/>
      <c r="G18" s="119" t="s">
        <v>138</v>
      </c>
      <c r="H18" s="120" t="s">
        <v>242</v>
      </c>
      <c r="I18" s="120" t="s">
        <v>244</v>
      </c>
      <c r="J18" s="120" t="s">
        <v>244</v>
      </c>
      <c r="K18" s="120" t="s">
        <v>243</v>
      </c>
      <c r="L18" s="153"/>
    </row>
    <row r="19" spans="1:13">
      <c r="A19" s="156" t="s">
        <v>82</v>
      </c>
      <c r="B19" s="120" t="s">
        <v>245</v>
      </c>
      <c r="C19" s="120" t="s">
        <v>246</v>
      </c>
      <c r="D19" s="120" t="s">
        <v>245</v>
      </c>
      <c r="E19" s="120" t="s">
        <v>247</v>
      </c>
      <c r="F19" s="42"/>
      <c r="G19" s="119" t="s">
        <v>82</v>
      </c>
      <c r="H19" s="122" t="s">
        <v>227</v>
      </c>
      <c r="I19" s="122" t="s">
        <v>249</v>
      </c>
      <c r="J19" s="122" t="s">
        <v>234</v>
      </c>
      <c r="K19" s="122" t="s">
        <v>250</v>
      </c>
      <c r="L19" s="153"/>
    </row>
    <row r="20" spans="1:13">
      <c r="A20" s="187" t="s">
        <v>114</v>
      </c>
      <c r="B20" s="125" t="s">
        <v>236</v>
      </c>
      <c r="C20" s="125" t="s">
        <v>239</v>
      </c>
      <c r="D20" s="125" t="s">
        <v>238</v>
      </c>
      <c r="E20" s="125" t="s">
        <v>237</v>
      </c>
      <c r="F20" s="42"/>
      <c r="G20" s="124" t="s">
        <v>114</v>
      </c>
      <c r="H20" s="125" t="s">
        <v>251</v>
      </c>
      <c r="I20" s="125" t="s">
        <v>240</v>
      </c>
      <c r="J20" s="125" t="s">
        <v>253</v>
      </c>
      <c r="K20" s="125" t="s">
        <v>252</v>
      </c>
      <c r="L20" s="153"/>
    </row>
    <row r="21" spans="1:13" ht="16.5" thickBot="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4"/>
    </row>
    <row r="23" spans="1:13" ht="16.5" thickBot="1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>
      <c r="A24" s="149" t="s">
        <v>186</v>
      </c>
      <c r="B24" s="150"/>
      <c r="C24" s="150"/>
      <c r="D24" s="150"/>
      <c r="E24" s="150"/>
      <c r="F24" s="150"/>
      <c r="G24" s="151"/>
      <c r="H24" s="42"/>
      <c r="I24" s="42"/>
      <c r="J24" s="42"/>
      <c r="K24" s="42"/>
      <c r="L24" s="42"/>
      <c r="M24" s="42"/>
    </row>
    <row r="25" spans="1:13">
      <c r="A25" s="166"/>
      <c r="B25" s="42"/>
      <c r="C25" s="42"/>
      <c r="D25" s="42"/>
      <c r="E25" s="42"/>
      <c r="F25" s="42"/>
      <c r="G25" s="153"/>
      <c r="H25" s="42"/>
      <c r="I25" s="42"/>
      <c r="J25" s="42"/>
      <c r="K25" s="42"/>
      <c r="L25" s="42"/>
      <c r="M25" s="42"/>
    </row>
    <row r="26" spans="1:13">
      <c r="A26" s="152" t="s">
        <v>202</v>
      </c>
      <c r="B26" s="42"/>
      <c r="C26" s="42"/>
      <c r="D26" s="42" t="s">
        <v>203</v>
      </c>
      <c r="E26" s="42"/>
      <c r="F26" s="42"/>
      <c r="G26" s="153"/>
    </row>
    <row r="27" spans="1:13">
      <c r="A27" s="156" t="s">
        <v>112</v>
      </c>
      <c r="B27" s="120" t="s">
        <v>241</v>
      </c>
      <c r="C27" s="42"/>
      <c r="D27" s="119" t="s">
        <v>112</v>
      </c>
      <c r="E27" s="120" t="s">
        <v>248</v>
      </c>
      <c r="F27" s="42"/>
      <c r="G27" s="153"/>
    </row>
    <row r="28" spans="1:13">
      <c r="A28" s="156" t="s">
        <v>113</v>
      </c>
      <c r="B28" s="120" t="s">
        <v>218</v>
      </c>
      <c r="C28" s="42"/>
      <c r="D28" s="119" t="s">
        <v>113</v>
      </c>
      <c r="E28" s="120" t="s">
        <v>220</v>
      </c>
      <c r="F28" s="42"/>
      <c r="G28" s="153"/>
    </row>
    <row r="29" spans="1:13">
      <c r="A29" s="156" t="s">
        <v>138</v>
      </c>
      <c r="B29" s="120" t="s">
        <v>219</v>
      </c>
      <c r="C29" s="42"/>
      <c r="D29" s="119" t="s">
        <v>138</v>
      </c>
      <c r="E29" s="120" t="s">
        <v>219</v>
      </c>
      <c r="F29" s="42"/>
      <c r="G29" s="153"/>
    </row>
    <row r="30" spans="1:13">
      <c r="A30" s="156" t="s">
        <v>82</v>
      </c>
      <c r="B30" s="120" t="s">
        <v>217</v>
      </c>
      <c r="C30" s="42"/>
      <c r="D30" s="119" t="s">
        <v>82</v>
      </c>
      <c r="E30" s="120" t="s">
        <v>221</v>
      </c>
      <c r="F30" s="42"/>
      <c r="G30" s="153"/>
    </row>
    <row r="31" spans="1:13">
      <c r="A31" s="187" t="s">
        <v>114</v>
      </c>
      <c r="B31" s="125" t="s">
        <v>265</v>
      </c>
      <c r="C31" s="42"/>
      <c r="D31" s="124" t="s">
        <v>114</v>
      </c>
      <c r="E31" s="125" t="s">
        <v>266</v>
      </c>
      <c r="F31" s="42"/>
      <c r="G31" s="153"/>
    </row>
    <row r="32" spans="1:13">
      <c r="A32" s="152"/>
      <c r="B32" s="42"/>
      <c r="C32" s="42"/>
      <c r="D32" s="42"/>
      <c r="E32" s="42"/>
      <c r="F32" s="42"/>
      <c r="G32" s="153"/>
    </row>
    <row r="33" spans="1:7">
      <c r="A33" s="152" t="s">
        <v>200</v>
      </c>
      <c r="B33" s="42"/>
      <c r="C33" s="42"/>
      <c r="D33" s="42" t="s">
        <v>200</v>
      </c>
      <c r="E33" s="42"/>
      <c r="F33" s="42"/>
      <c r="G33" s="153"/>
    </row>
    <row r="34" spans="1:7" ht="16.5" thickBot="1">
      <c r="A34" s="161" t="s">
        <v>201</v>
      </c>
      <c r="B34" s="162"/>
      <c r="C34" s="162"/>
      <c r="D34" s="162" t="s">
        <v>214</v>
      </c>
      <c r="E34" s="162"/>
      <c r="F34" s="162"/>
      <c r="G34" s="1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E467-BB14-E54A-9B04-00CB4F7977A1}">
  <dimension ref="A1:M57"/>
  <sheetViews>
    <sheetView workbookViewId="0"/>
  </sheetViews>
  <sheetFormatPr defaultColWidth="10.625" defaultRowHeight="15.75"/>
  <cols>
    <col min="2" max="2" width="25.125" customWidth="1"/>
    <col min="3" max="3" width="16" bestFit="1" customWidth="1"/>
    <col min="4" max="4" width="15" bestFit="1" customWidth="1"/>
    <col min="7" max="7" width="23.875" customWidth="1"/>
    <col min="8" max="8" width="15" bestFit="1" customWidth="1"/>
    <col min="9" max="9" width="14.625" customWidth="1"/>
  </cols>
  <sheetData>
    <row r="1" spans="1:9" ht="21">
      <c r="A1" t="s">
        <v>121</v>
      </c>
      <c r="D1" s="200" t="s">
        <v>222</v>
      </c>
      <c r="G1" s="97"/>
      <c r="H1" s="97"/>
      <c r="I1" s="97"/>
    </row>
    <row r="2" spans="1:9">
      <c r="G2" s="97"/>
      <c r="H2" s="97"/>
      <c r="I2" s="97"/>
    </row>
    <row r="3" spans="1:9" ht="16.5" thickBot="1">
      <c r="G3" s="98"/>
      <c r="H3" s="98"/>
      <c r="I3" s="97"/>
    </row>
    <row r="4" spans="1:9">
      <c r="B4" s="78" t="s">
        <v>206</v>
      </c>
      <c r="C4" s="92"/>
      <c r="D4" s="13"/>
      <c r="E4" s="14"/>
      <c r="G4" s="111"/>
      <c r="H4" s="14" t="s">
        <v>129</v>
      </c>
      <c r="I4" s="97"/>
    </row>
    <row r="5" spans="1:9">
      <c r="B5" s="39"/>
      <c r="C5" s="42"/>
      <c r="D5" s="42"/>
      <c r="E5" s="17"/>
      <c r="G5" s="39" t="s">
        <v>128</v>
      </c>
      <c r="H5" s="109"/>
      <c r="I5" s="97"/>
    </row>
    <row r="6" spans="1:9">
      <c r="B6" s="39"/>
      <c r="C6" s="42"/>
      <c r="D6" s="42" t="s">
        <v>130</v>
      </c>
      <c r="E6" s="17"/>
      <c r="G6" s="39" t="s">
        <v>131</v>
      </c>
      <c r="H6" s="109"/>
    </row>
    <row r="7" spans="1:9">
      <c r="B7" s="39" t="s">
        <v>2</v>
      </c>
      <c r="C7" s="63"/>
      <c r="D7" s="63"/>
      <c r="E7" s="95"/>
      <c r="G7" s="39"/>
      <c r="H7" s="110"/>
    </row>
    <row r="8" spans="1:9" ht="16.5" thickBot="1">
      <c r="B8" s="39" t="s">
        <v>47</v>
      </c>
      <c r="C8" s="63"/>
      <c r="D8" s="63"/>
      <c r="E8" s="95"/>
      <c r="G8" s="38"/>
      <c r="H8" s="25"/>
    </row>
    <row r="9" spans="1:9">
      <c r="B9" s="39" t="s">
        <v>68</v>
      </c>
      <c r="C9" s="63"/>
      <c r="D9" s="63"/>
      <c r="E9" s="95"/>
    </row>
    <row r="10" spans="1:9">
      <c r="B10" s="39" t="s">
        <v>52</v>
      </c>
      <c r="C10" s="63"/>
      <c r="D10" s="63"/>
      <c r="E10" s="95"/>
    </row>
    <row r="11" spans="1:9">
      <c r="B11" s="39" t="s">
        <v>8</v>
      </c>
      <c r="C11" s="63"/>
      <c r="D11" s="63"/>
      <c r="E11" s="108"/>
    </row>
    <row r="12" spans="1:9">
      <c r="B12" s="39"/>
      <c r="C12" s="8"/>
      <c r="D12" s="8"/>
      <c r="E12" s="94"/>
      <c r="G12" s="3"/>
    </row>
    <row r="13" spans="1:9">
      <c r="B13" s="39" t="s">
        <v>9</v>
      </c>
      <c r="C13" s="63"/>
      <c r="D13" s="63"/>
      <c r="E13" s="95"/>
    </row>
    <row r="14" spans="1:9" ht="16.5" thickBot="1">
      <c r="B14" s="38"/>
      <c r="C14" s="96"/>
      <c r="D14" s="96"/>
      <c r="E14" s="25"/>
    </row>
    <row r="16" spans="1:9" ht="16.5" thickBot="1"/>
    <row r="17" spans="2:9">
      <c r="B17" s="100" t="s">
        <v>119</v>
      </c>
      <c r="C17" s="76"/>
      <c r="D17" s="14"/>
      <c r="F17" s="78" t="s">
        <v>126</v>
      </c>
      <c r="G17" s="76"/>
      <c r="H17" s="76"/>
      <c r="I17" s="14"/>
    </row>
    <row r="18" spans="2:9">
      <c r="B18" s="101" t="s">
        <v>48</v>
      </c>
      <c r="C18" s="102" t="s">
        <v>207</v>
      </c>
      <c r="D18" s="17"/>
      <c r="F18" s="39"/>
      <c r="G18" s="42"/>
      <c r="H18" s="42"/>
      <c r="I18" s="17"/>
    </row>
    <row r="19" spans="2:9">
      <c r="B19" s="39"/>
      <c r="C19" s="42"/>
      <c r="D19" s="17"/>
      <c r="F19" s="39"/>
      <c r="G19" s="42"/>
      <c r="H19" s="42" t="s">
        <v>124</v>
      </c>
      <c r="I19" s="17" t="s">
        <v>125</v>
      </c>
    </row>
    <row r="20" spans="2:9">
      <c r="B20" s="39" t="s">
        <v>40</v>
      </c>
      <c r="C20" s="99">
        <v>810.76409666283087</v>
      </c>
      <c r="D20" s="17"/>
      <c r="F20" s="39" t="s">
        <v>69</v>
      </c>
      <c r="G20" s="63"/>
      <c r="H20" s="87"/>
      <c r="I20" s="105">
        <f>+G20*H20</f>
        <v>0</v>
      </c>
    </row>
    <row r="21" spans="2:9" ht="16.5" thickBot="1">
      <c r="B21" s="39" t="s">
        <v>41</v>
      </c>
      <c r="C21" s="99">
        <v>383.73787350739872</v>
      </c>
      <c r="D21" s="17"/>
      <c r="F21" s="38" t="s">
        <v>123</v>
      </c>
      <c r="G21" s="103"/>
      <c r="H21" s="104"/>
      <c r="I21" s="106">
        <f>+G21*H21</f>
        <v>0</v>
      </c>
    </row>
    <row r="22" spans="2:9">
      <c r="B22" s="39" t="s">
        <v>49</v>
      </c>
      <c r="C22" s="107">
        <v>418.43247490178959</v>
      </c>
      <c r="D22" s="17"/>
    </row>
    <row r="23" spans="2:9">
      <c r="B23" s="39" t="s">
        <v>50</v>
      </c>
      <c r="C23" s="99">
        <v>332.97531536746055</v>
      </c>
      <c r="D23" s="17"/>
    </row>
    <row r="24" spans="2:9">
      <c r="B24" s="39" t="s">
        <v>51</v>
      </c>
      <c r="C24" s="99">
        <v>402.72979673350397</v>
      </c>
      <c r="D24" s="17"/>
    </row>
    <row r="25" spans="2:9" ht="16.5" thickBot="1">
      <c r="B25" s="38" t="s">
        <v>72</v>
      </c>
      <c r="C25" s="77">
        <v>359.75</v>
      </c>
      <c r="D25" s="25"/>
    </row>
    <row r="27" spans="2:9">
      <c r="F27" s="7"/>
    </row>
    <row r="31" spans="2:9" ht="16.5" thickBot="1"/>
    <row r="32" spans="2:9">
      <c r="B32" s="75" t="s">
        <v>135</v>
      </c>
      <c r="C32" s="13"/>
      <c r="D32" s="13"/>
      <c r="E32" s="13"/>
      <c r="F32" s="13"/>
      <c r="G32" s="14"/>
    </row>
    <row r="33" spans="2:13">
      <c r="B33" s="39" t="s">
        <v>2</v>
      </c>
      <c r="C33" s="62"/>
      <c r="D33" s="42"/>
      <c r="E33" s="42"/>
      <c r="F33" s="42"/>
      <c r="G33" s="17"/>
    </row>
    <row r="34" spans="2:13">
      <c r="B34" s="39" t="s">
        <v>69</v>
      </c>
      <c r="C34" s="62"/>
      <c r="D34" s="63"/>
      <c r="E34" s="42"/>
      <c r="F34" s="42"/>
      <c r="G34" s="74"/>
    </row>
    <row r="35" spans="2:13">
      <c r="B35" s="39" t="s">
        <v>52</v>
      </c>
      <c r="C35" s="62"/>
      <c r="D35" s="63"/>
      <c r="E35" s="42"/>
      <c r="F35" s="42"/>
      <c r="G35" s="74"/>
    </row>
    <row r="36" spans="2:13">
      <c r="B36" s="80" t="s">
        <v>127</v>
      </c>
      <c r="C36" s="10"/>
      <c r="D36" s="63"/>
      <c r="E36" s="42"/>
      <c r="F36" s="42"/>
      <c r="G36" s="74"/>
      <c r="H36" s="2"/>
      <c r="I36" s="2"/>
      <c r="J36" s="2"/>
      <c r="K36" s="2"/>
      <c r="L36" s="2"/>
      <c r="M36" s="2"/>
    </row>
    <row r="37" spans="2:13">
      <c r="B37" s="39" t="s">
        <v>131</v>
      </c>
      <c r="C37" s="62"/>
      <c r="D37" s="86"/>
      <c r="E37" s="42"/>
      <c r="F37" s="88"/>
      <c r="G37" s="95"/>
      <c r="H37" s="2"/>
      <c r="I37" s="2"/>
      <c r="J37" s="2"/>
      <c r="K37" s="2"/>
      <c r="L37" s="2"/>
      <c r="M37" s="2"/>
    </row>
    <row r="38" spans="2:13" s="2" customFormat="1">
      <c r="B38" s="39" t="s">
        <v>95</v>
      </c>
      <c r="C38" s="10"/>
      <c r="D38" s="42"/>
      <c r="E38" s="42"/>
      <c r="F38" s="42"/>
      <c r="G38" s="93"/>
      <c r="H38"/>
      <c r="I38"/>
      <c r="J38"/>
      <c r="K38"/>
      <c r="L38"/>
      <c r="M38"/>
    </row>
    <row r="39" spans="2:13" s="2" customFormat="1">
      <c r="B39" s="39" t="s">
        <v>71</v>
      </c>
      <c r="C39" s="62"/>
      <c r="D39" s="42"/>
      <c r="E39" s="42"/>
      <c r="F39" s="42"/>
      <c r="G39" s="114"/>
      <c r="H39"/>
      <c r="I39"/>
      <c r="J39"/>
      <c r="K39"/>
      <c r="L39"/>
      <c r="M39"/>
    </row>
    <row r="40" spans="2:13">
      <c r="B40" s="80" t="s">
        <v>81</v>
      </c>
      <c r="C40" s="10"/>
      <c r="D40" s="42"/>
      <c r="E40" s="42"/>
      <c r="F40" s="42"/>
      <c r="G40" s="115"/>
    </row>
    <row r="41" spans="2:13">
      <c r="B41" s="39" t="s">
        <v>94</v>
      </c>
      <c r="C41" s="62"/>
      <c r="D41" s="102"/>
      <c r="E41" s="42"/>
      <c r="F41" s="42"/>
      <c r="G41" s="17"/>
    </row>
    <row r="42" spans="2:13" ht="16.5" thickBot="1">
      <c r="B42" s="38"/>
      <c r="C42" s="91"/>
      <c r="D42" s="24"/>
      <c r="E42" s="24"/>
      <c r="F42" s="24"/>
      <c r="G42" s="25"/>
    </row>
    <row r="44" spans="2:13" ht="16.5" thickBot="1"/>
    <row r="45" spans="2:13">
      <c r="B45" s="165" t="s">
        <v>0</v>
      </c>
      <c r="C45" s="197"/>
      <c r="D45" s="150"/>
      <c r="E45" s="150"/>
      <c r="F45" s="151"/>
    </row>
    <row r="46" spans="2:13">
      <c r="B46" s="152" t="s">
        <v>1</v>
      </c>
      <c r="C46" s="118"/>
      <c r="D46" s="42"/>
      <c r="E46" s="42"/>
      <c r="F46" s="153"/>
    </row>
    <row r="47" spans="2:13" ht="16.5" thickBot="1">
      <c r="B47" s="161" t="s">
        <v>118</v>
      </c>
      <c r="C47" s="162"/>
      <c r="D47" s="162"/>
      <c r="E47" s="162"/>
      <c r="F47" s="164"/>
    </row>
    <row r="49" spans="2:7" ht="16.5" thickBot="1"/>
    <row r="50" spans="2:7">
      <c r="B50" s="49" t="s">
        <v>131</v>
      </c>
      <c r="C50" s="112"/>
      <c r="D50" s="13"/>
      <c r="E50" s="13"/>
      <c r="F50" s="13"/>
      <c r="G50" s="14"/>
    </row>
    <row r="51" spans="2:7">
      <c r="B51" s="39" t="s">
        <v>132</v>
      </c>
      <c r="C51" s="113"/>
      <c r="D51" s="42"/>
      <c r="E51" s="42"/>
      <c r="F51" s="42"/>
      <c r="G51" s="17"/>
    </row>
    <row r="52" spans="2:7" ht="16.5" thickBot="1">
      <c r="B52" s="38"/>
      <c r="C52" s="24"/>
      <c r="D52" s="24"/>
      <c r="E52" s="24"/>
      <c r="F52" s="24"/>
      <c r="G52" s="25"/>
    </row>
    <row r="54" spans="2:7" ht="16.5" thickBot="1"/>
    <row r="55" spans="2:7">
      <c r="B55" s="49" t="s">
        <v>133</v>
      </c>
      <c r="C55" s="112"/>
      <c r="D55" s="13"/>
      <c r="E55" s="13"/>
      <c r="F55" s="13"/>
      <c r="G55" s="14"/>
    </row>
    <row r="56" spans="2:7">
      <c r="B56" s="116" t="s">
        <v>134</v>
      </c>
      <c r="C56" s="113"/>
      <c r="D56" s="42"/>
      <c r="E56" s="42"/>
      <c r="F56" s="42"/>
      <c r="G56" s="17"/>
    </row>
    <row r="57" spans="2:7" ht="16.5" thickBot="1">
      <c r="B57" s="117"/>
      <c r="C57" s="24"/>
      <c r="D57" s="24"/>
      <c r="E57" s="24"/>
      <c r="F57" s="24"/>
      <c r="G57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9157-2BEF-9149-B646-890E0825069D}">
  <dimension ref="A1:I53"/>
  <sheetViews>
    <sheetView workbookViewId="0"/>
  </sheetViews>
  <sheetFormatPr defaultColWidth="10.625" defaultRowHeight="15.75"/>
  <cols>
    <col min="1" max="1" width="16" bestFit="1" customWidth="1"/>
    <col min="2" max="2" width="14.375" customWidth="1"/>
    <col min="3" max="3" width="17.5" customWidth="1"/>
    <col min="6" max="6" width="13.875" customWidth="1"/>
    <col min="16" max="16" width="6" customWidth="1"/>
    <col min="17" max="17" width="18.125" customWidth="1"/>
  </cols>
  <sheetData>
    <row r="1" spans="1:7" ht="21">
      <c r="A1" s="5" t="s">
        <v>122</v>
      </c>
      <c r="G1" s="200" t="s">
        <v>222</v>
      </c>
    </row>
    <row r="3" spans="1:7" ht="16.5" thickBot="1"/>
    <row r="4" spans="1:7">
      <c r="A4" s="69" t="s">
        <v>223</v>
      </c>
      <c r="B4" s="70"/>
      <c r="C4" s="70"/>
      <c r="D4" s="13"/>
      <c r="E4" s="14"/>
    </row>
    <row r="5" spans="1:7">
      <c r="A5" s="61" t="s">
        <v>37</v>
      </c>
      <c r="C5" s="4" t="s">
        <v>42</v>
      </c>
      <c r="D5" s="4"/>
      <c r="E5" s="65"/>
    </row>
    <row r="6" spans="1:7">
      <c r="A6" s="64" t="s">
        <v>3</v>
      </c>
      <c r="B6" s="83"/>
      <c r="C6" s="82"/>
      <c r="D6" s="4"/>
      <c r="E6" s="65"/>
    </row>
    <row r="7" spans="1:7">
      <c r="A7" s="64" t="s">
        <v>6</v>
      </c>
      <c r="B7" s="83"/>
      <c r="C7" s="82"/>
      <c r="D7" s="4"/>
      <c r="E7" s="65"/>
    </row>
    <row r="8" spans="1:7">
      <c r="A8" s="64" t="s">
        <v>7</v>
      </c>
      <c r="B8" s="83"/>
      <c r="C8" s="82"/>
      <c r="D8" s="4"/>
      <c r="E8" s="65"/>
    </row>
    <row r="9" spans="1:7">
      <c r="A9" s="64" t="s">
        <v>4</v>
      </c>
      <c r="B9" s="83"/>
      <c r="C9" s="82"/>
      <c r="D9" s="4"/>
      <c r="E9" s="65"/>
    </row>
    <row r="10" spans="1:7">
      <c r="A10" s="64" t="s">
        <v>5</v>
      </c>
      <c r="B10" s="83"/>
      <c r="C10" s="82"/>
      <c r="D10" s="4"/>
      <c r="E10" s="65"/>
    </row>
    <row r="11" spans="1:7">
      <c r="A11" s="71" t="s">
        <v>8</v>
      </c>
      <c r="B11" s="84"/>
      <c r="C11" s="82"/>
      <c r="D11" s="4"/>
      <c r="E11" s="65"/>
    </row>
    <row r="12" spans="1:7">
      <c r="A12" s="64"/>
      <c r="B12" s="83"/>
      <c r="C12" s="82"/>
      <c r="D12" s="4"/>
      <c r="E12" s="65"/>
    </row>
    <row r="13" spans="1:7">
      <c r="A13" s="72"/>
      <c r="B13" s="4"/>
      <c r="C13" s="4"/>
      <c r="D13" s="4"/>
      <c r="E13" s="65"/>
    </row>
    <row r="14" spans="1:7" ht="16.5" thickBot="1">
      <c r="A14" s="66"/>
      <c r="B14" s="67"/>
      <c r="C14" s="67"/>
      <c r="D14" s="67"/>
      <c r="E14" s="68"/>
    </row>
    <row r="15" spans="1:7">
      <c r="A15" s="4"/>
      <c r="B15" s="4"/>
      <c r="C15" s="4"/>
      <c r="D15" s="4"/>
      <c r="E15" s="4"/>
    </row>
    <row r="16" spans="1:7" ht="16.5" thickBot="1">
      <c r="A16" s="42"/>
      <c r="B16" s="42"/>
      <c r="C16" s="42"/>
      <c r="D16" s="42"/>
      <c r="E16" s="42"/>
      <c r="F16" s="42"/>
    </row>
    <row r="17" spans="1:7">
      <c r="A17" s="75" t="s">
        <v>211</v>
      </c>
      <c r="B17" s="76"/>
      <c r="C17" s="76"/>
      <c r="D17" s="76"/>
      <c r="E17" s="76"/>
      <c r="F17" s="13"/>
      <c r="G17" s="14"/>
    </row>
    <row r="18" spans="1:7">
      <c r="A18" s="39" t="s">
        <v>43</v>
      </c>
      <c r="B18" s="42"/>
      <c r="C18" s="42"/>
      <c r="D18" s="42"/>
      <c r="E18" s="42"/>
      <c r="F18" s="42"/>
      <c r="G18" s="17"/>
    </row>
    <row r="19" spans="1:7">
      <c r="A19" s="39"/>
      <c r="B19" s="42" t="s">
        <v>74</v>
      </c>
      <c r="C19" s="42" t="s">
        <v>40</v>
      </c>
      <c r="D19" s="42" t="s">
        <v>41</v>
      </c>
      <c r="E19" s="42" t="s">
        <v>49</v>
      </c>
      <c r="F19" s="42" t="s">
        <v>50</v>
      </c>
      <c r="G19" s="17" t="s">
        <v>51</v>
      </c>
    </row>
    <row r="20" spans="1:7">
      <c r="A20" s="39" t="s">
        <v>39</v>
      </c>
      <c r="B20" s="63"/>
      <c r="C20" s="63">
        <v>82.819812293047363</v>
      </c>
      <c r="D20" s="63">
        <v>97.084203331376372</v>
      </c>
      <c r="E20" s="63">
        <v>76.855686301828442</v>
      </c>
      <c r="F20" s="63">
        <v>86.431762217918291</v>
      </c>
      <c r="G20" s="74"/>
    </row>
    <row r="21" spans="1:7">
      <c r="A21" s="39" t="s">
        <v>6</v>
      </c>
      <c r="B21" s="63"/>
      <c r="C21" s="63">
        <v>68.495927158513908</v>
      </c>
      <c r="D21" s="63">
        <v>95.244819721334025</v>
      </c>
      <c r="E21" s="63">
        <v>66.082634161329267</v>
      </c>
      <c r="F21" s="63">
        <v>67.179788448875684</v>
      </c>
      <c r="G21" s="74"/>
    </row>
    <row r="22" spans="1:7">
      <c r="A22" s="39" t="s">
        <v>7</v>
      </c>
      <c r="B22" s="63"/>
      <c r="C22" s="63">
        <v>233.40662965063191</v>
      </c>
      <c r="D22" s="63">
        <v>237.79466118085534</v>
      </c>
      <c r="E22" s="63">
        <v>240.82144128607214</v>
      </c>
      <c r="F22" s="63">
        <v>202.10854329559251</v>
      </c>
      <c r="G22" s="74"/>
    </row>
    <row r="23" spans="1:7">
      <c r="A23" s="39" t="s">
        <v>38</v>
      </c>
      <c r="B23" s="63"/>
      <c r="C23" s="63">
        <v>215.02158085924927</v>
      </c>
      <c r="D23" s="63">
        <v>3676.8939929328621</v>
      </c>
      <c r="E23" s="63">
        <v>280.4264146021095</v>
      </c>
      <c r="F23" s="63">
        <v>212.97214392445412</v>
      </c>
      <c r="G23" s="74"/>
    </row>
    <row r="24" spans="1:7">
      <c r="A24" s="39" t="s">
        <v>5</v>
      </c>
      <c r="B24" s="63"/>
      <c r="C24" s="63">
        <v>267.03462261812228</v>
      </c>
      <c r="D24" s="63">
        <v>252.69571359842382</v>
      </c>
      <c r="E24" s="63">
        <v>203.31389840464453</v>
      </c>
      <c r="F24" s="63">
        <v>228.88289161320071</v>
      </c>
      <c r="G24" s="74"/>
    </row>
    <row r="25" spans="1:7" ht="16.5" thickBot="1">
      <c r="A25" s="38"/>
      <c r="B25" s="24"/>
      <c r="C25" s="24"/>
      <c r="D25" s="24"/>
      <c r="E25" s="24"/>
      <c r="F25" s="24"/>
      <c r="G25" s="25"/>
    </row>
    <row r="26" spans="1:7" ht="16.5" thickBot="1"/>
    <row r="27" spans="1:7">
      <c r="A27" s="78" t="s">
        <v>115</v>
      </c>
      <c r="B27" s="76"/>
      <c r="C27" s="76"/>
      <c r="D27" s="76"/>
      <c r="E27" s="79"/>
    </row>
    <row r="28" spans="1:7">
      <c r="A28" s="39" t="s">
        <v>43</v>
      </c>
      <c r="E28" s="17"/>
    </row>
    <row r="29" spans="1:7">
      <c r="A29" s="39"/>
      <c r="B29" t="s">
        <v>49</v>
      </c>
      <c r="C29" t="s">
        <v>44</v>
      </c>
      <c r="D29" t="s">
        <v>53</v>
      </c>
      <c r="E29" s="17"/>
      <c r="G29" t="s">
        <v>208</v>
      </c>
    </row>
    <row r="30" spans="1:7">
      <c r="A30" s="39" t="s">
        <v>39</v>
      </c>
      <c r="B30" s="3">
        <v>76.855686301828442</v>
      </c>
      <c r="D30" s="62">
        <f>+B30*C30</f>
        <v>0</v>
      </c>
      <c r="E30" s="73"/>
      <c r="G30" s="85"/>
    </row>
    <row r="31" spans="1:7">
      <c r="A31" s="39" t="s">
        <v>6</v>
      </c>
      <c r="B31" s="3">
        <v>66.082634161329267</v>
      </c>
      <c r="D31" s="62">
        <f t="shared" ref="D31:D34" si="0">+B31*C31</f>
        <v>0</v>
      </c>
      <c r="E31" s="73"/>
    </row>
    <row r="32" spans="1:7">
      <c r="A32" s="39" t="s">
        <v>7</v>
      </c>
      <c r="B32" s="3">
        <v>240.82144128607214</v>
      </c>
      <c r="D32" s="62">
        <f t="shared" si="0"/>
        <v>0</v>
      </c>
      <c r="E32" s="73"/>
    </row>
    <row r="33" spans="1:9">
      <c r="A33" s="39" t="s">
        <v>38</v>
      </c>
      <c r="B33" s="3">
        <v>280.4264146021095</v>
      </c>
      <c r="D33" s="62">
        <f t="shared" si="0"/>
        <v>0</v>
      </c>
      <c r="E33" s="73"/>
    </row>
    <row r="34" spans="1:9">
      <c r="A34" s="39" t="s">
        <v>5</v>
      </c>
      <c r="B34" s="3">
        <v>203.31389840464453</v>
      </c>
      <c r="D34" s="62">
        <f t="shared" si="0"/>
        <v>0</v>
      </c>
      <c r="E34" s="73"/>
    </row>
    <row r="35" spans="1:9">
      <c r="A35" s="80" t="s">
        <v>116</v>
      </c>
      <c r="B35" s="6"/>
      <c r="C35" s="6"/>
      <c r="D35" s="8">
        <f>SUM(D30:D34)</f>
        <v>0</v>
      </c>
      <c r="E35" s="17"/>
    </row>
    <row r="36" spans="1:9">
      <c r="A36" s="80" t="s">
        <v>117</v>
      </c>
      <c r="B36" s="6"/>
      <c r="C36" s="6"/>
      <c r="D36" s="81">
        <f>+D35/0.89</f>
        <v>0</v>
      </c>
      <c r="E36" s="17"/>
    </row>
    <row r="37" spans="1:9" ht="16.5" thickBot="1">
      <c r="A37" s="38"/>
      <c r="B37" s="24"/>
      <c r="C37" s="24"/>
      <c r="D37" s="77">
        <f>+D36*0.11</f>
        <v>0</v>
      </c>
      <c r="E37" s="25"/>
    </row>
    <row r="39" spans="1:9" ht="16.5" thickBot="1"/>
    <row r="40" spans="1:9">
      <c r="A40" s="75" t="s">
        <v>120</v>
      </c>
      <c r="B40" s="76"/>
      <c r="C40" s="76"/>
      <c r="D40" s="76"/>
      <c r="E40" s="76"/>
      <c r="F40" s="76"/>
      <c r="G40" s="13"/>
      <c r="H40" s="13"/>
      <c r="I40" s="14"/>
    </row>
    <row r="41" spans="1:9">
      <c r="A41" s="39" t="s">
        <v>2</v>
      </c>
      <c r="B41" s="62"/>
      <c r="C41" s="42"/>
      <c r="D41" s="42"/>
      <c r="E41" s="42"/>
      <c r="F41" s="42"/>
      <c r="G41" s="42"/>
      <c r="H41" s="42"/>
      <c r="I41" s="17"/>
    </row>
    <row r="42" spans="1:9">
      <c r="A42" s="39" t="s">
        <v>69</v>
      </c>
      <c r="B42" s="1"/>
      <c r="C42" s="3"/>
      <c r="E42" s="199"/>
      <c r="F42" s="3"/>
      <c r="G42" s="42"/>
      <c r="H42" s="42"/>
      <c r="I42" s="17"/>
    </row>
    <row r="43" spans="1:9">
      <c r="A43" s="39" t="s">
        <v>52</v>
      </c>
      <c r="B43" s="1"/>
      <c r="C43" s="3"/>
      <c r="E43" s="199"/>
      <c r="F43" s="3"/>
      <c r="G43" s="42"/>
      <c r="H43" s="42"/>
      <c r="I43" s="17"/>
    </row>
    <row r="44" spans="1:9">
      <c r="A44" s="80" t="s">
        <v>93</v>
      </c>
      <c r="B44" s="10"/>
      <c r="C44" s="63"/>
      <c r="D44" s="42"/>
      <c r="E44" s="42"/>
      <c r="F44" s="63"/>
      <c r="G44" s="42"/>
      <c r="H44" s="42"/>
      <c r="I44" s="17"/>
    </row>
    <row r="45" spans="1:9">
      <c r="A45" s="39" t="s">
        <v>70</v>
      </c>
      <c r="B45" s="62"/>
      <c r="C45" s="86"/>
      <c r="D45" s="42"/>
      <c r="E45" s="42"/>
      <c r="F45" s="86"/>
      <c r="G45" s="42"/>
      <c r="H45" s="42"/>
      <c r="I45" s="17"/>
    </row>
    <row r="46" spans="1:9">
      <c r="A46" s="39" t="s">
        <v>95</v>
      </c>
      <c r="B46" s="10"/>
      <c r="C46" s="42"/>
      <c r="D46" s="42"/>
      <c r="E46" s="42"/>
      <c r="F46" s="87"/>
      <c r="G46" s="42"/>
      <c r="H46" s="42"/>
      <c r="I46" s="17"/>
    </row>
    <row r="47" spans="1:9">
      <c r="A47" s="39" t="s">
        <v>71</v>
      </c>
      <c r="B47" s="62"/>
      <c r="C47" s="42"/>
      <c r="D47" s="42"/>
      <c r="E47" s="88"/>
      <c r="F47" s="89"/>
      <c r="G47" s="42"/>
      <c r="H47" s="42"/>
      <c r="I47" s="17"/>
    </row>
    <row r="48" spans="1:9">
      <c r="A48" s="80" t="s">
        <v>81</v>
      </c>
      <c r="B48" s="10"/>
      <c r="C48" s="42"/>
      <c r="D48" s="42"/>
      <c r="E48" s="42"/>
      <c r="F48" s="90"/>
      <c r="G48" s="42"/>
      <c r="H48" s="42"/>
      <c r="I48" s="17"/>
    </row>
    <row r="49" spans="1:9">
      <c r="A49" s="39" t="s">
        <v>94</v>
      </c>
      <c r="B49" s="62"/>
      <c r="C49" s="42"/>
      <c r="D49" s="42"/>
      <c r="E49" s="42"/>
      <c r="F49" s="42"/>
      <c r="G49" s="42"/>
      <c r="H49" s="42"/>
      <c r="I49" s="17"/>
    </row>
    <row r="50" spans="1:9" ht="16.5" thickBot="1">
      <c r="A50" s="38"/>
      <c r="B50" s="91" t="s">
        <v>264</v>
      </c>
      <c r="C50" s="24"/>
      <c r="D50" s="24"/>
      <c r="E50" s="24"/>
      <c r="F50" s="24"/>
      <c r="G50" s="24"/>
      <c r="H50" s="24"/>
      <c r="I50" s="25"/>
    </row>
    <row r="53" spans="1:9">
      <c r="A53" s="1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C0CE-55CA-8644-BDE0-B1C1FE3DF50F}">
  <dimension ref="A1:I40"/>
  <sheetViews>
    <sheetView workbookViewId="0"/>
  </sheetViews>
  <sheetFormatPr defaultColWidth="10.625" defaultRowHeight="15.75"/>
  <cols>
    <col min="1" max="1" width="32.125" customWidth="1"/>
    <col min="2" max="2" width="18.125" customWidth="1"/>
  </cols>
  <sheetData>
    <row r="1" spans="1:3">
      <c r="A1" s="5" t="s">
        <v>86</v>
      </c>
      <c r="C1" t="s">
        <v>212</v>
      </c>
    </row>
    <row r="2" spans="1:3" ht="16.5" thickBot="1">
      <c r="A2" s="5"/>
    </row>
    <row r="3" spans="1:3">
      <c r="A3" s="49" t="s">
        <v>84</v>
      </c>
      <c r="B3" s="14" t="s">
        <v>79</v>
      </c>
    </row>
    <row r="4" spans="1:3">
      <c r="A4" s="39"/>
      <c r="B4" s="17"/>
    </row>
    <row r="5" spans="1:3">
      <c r="A5" s="55" t="s">
        <v>85</v>
      </c>
      <c r="B5" s="17"/>
    </row>
    <row r="6" spans="1:3">
      <c r="A6" s="39" t="s">
        <v>76</v>
      </c>
      <c r="B6" s="46">
        <v>10186171</v>
      </c>
    </row>
    <row r="7" spans="1:3">
      <c r="A7" s="39" t="s">
        <v>67</v>
      </c>
      <c r="B7" s="46">
        <v>-8552493</v>
      </c>
    </row>
    <row r="8" spans="1:3">
      <c r="A8" s="39" t="s">
        <v>77</v>
      </c>
      <c r="B8" s="56">
        <v>1633679</v>
      </c>
    </row>
    <row r="9" spans="1:3">
      <c r="A9" s="39" t="s">
        <v>9</v>
      </c>
      <c r="B9" s="46">
        <v>-885146</v>
      </c>
    </row>
    <row r="10" spans="1:3">
      <c r="A10" s="39" t="s">
        <v>78</v>
      </c>
      <c r="B10" s="46">
        <v>21931</v>
      </c>
    </row>
    <row r="11" spans="1:3" ht="16.5" thickBot="1">
      <c r="A11" s="38" t="s">
        <v>80</v>
      </c>
      <c r="B11" s="47">
        <v>770466</v>
      </c>
    </row>
    <row r="12" spans="1:3" ht="16.5" thickBot="1">
      <c r="B12" s="9"/>
    </row>
    <row r="13" spans="1:3">
      <c r="A13" s="51" t="s">
        <v>90</v>
      </c>
      <c r="B13" s="52">
        <v>8.1637579059762724E-2</v>
      </c>
    </row>
    <row r="14" spans="1:3" ht="16.5" thickBot="1">
      <c r="A14" s="53" t="s">
        <v>91</v>
      </c>
      <c r="B14" s="54">
        <v>9.3788923267779156E-2</v>
      </c>
    </row>
    <row r="15" spans="1:3" ht="16.5" thickBot="1"/>
    <row r="16" spans="1:3">
      <c r="A16" s="49"/>
      <c r="B16" s="50" t="s">
        <v>92</v>
      </c>
    </row>
    <row r="17" spans="1:9">
      <c r="A17" s="40" t="s">
        <v>67</v>
      </c>
      <c r="B17" s="45">
        <v>8552493</v>
      </c>
    </row>
    <row r="18" spans="1:9">
      <c r="A18" s="40" t="s">
        <v>9</v>
      </c>
      <c r="B18" s="45">
        <v>885146</v>
      </c>
    </row>
    <row r="19" spans="1:9" ht="16.5" thickBot="1">
      <c r="A19" s="38"/>
      <c r="B19" s="47">
        <v>9437639</v>
      </c>
    </row>
    <row r="22" spans="1:9">
      <c r="A22" s="5" t="s">
        <v>87</v>
      </c>
    </row>
    <row r="23" spans="1:9" ht="16.5" thickBot="1"/>
    <row r="24" spans="1:9">
      <c r="A24" s="11" t="s">
        <v>83</v>
      </c>
      <c r="B24" s="26"/>
      <c r="C24" s="48" t="s">
        <v>75</v>
      </c>
      <c r="D24" s="12"/>
      <c r="E24" s="13"/>
      <c r="F24" s="13"/>
      <c r="G24" s="13"/>
      <c r="H24" s="13"/>
      <c r="I24" s="14"/>
    </row>
    <row r="25" spans="1:9">
      <c r="A25" s="15" t="s">
        <v>88</v>
      </c>
      <c r="B25" s="27">
        <v>6165.65</v>
      </c>
      <c r="C25" s="28"/>
      <c r="D25" s="16"/>
      <c r="E25" s="29"/>
      <c r="F25" t="s">
        <v>54</v>
      </c>
      <c r="I25" s="17"/>
    </row>
    <row r="26" spans="1:9">
      <c r="A26" s="15" t="s">
        <v>55</v>
      </c>
      <c r="B26" s="27">
        <v>151.37</v>
      </c>
      <c r="C26" s="30"/>
      <c r="D26" s="16"/>
      <c r="I26" s="17"/>
    </row>
    <row r="27" spans="1:9">
      <c r="A27" s="15" t="s">
        <v>56</v>
      </c>
      <c r="B27" s="27">
        <v>611.62</v>
      </c>
      <c r="C27" s="28"/>
      <c r="D27" s="16"/>
      <c r="I27" s="17"/>
    </row>
    <row r="28" spans="1:9">
      <c r="A28" s="15" t="s">
        <v>57</v>
      </c>
      <c r="B28" s="27">
        <v>508.93</v>
      </c>
      <c r="C28" s="30"/>
      <c r="D28" s="16"/>
      <c r="I28" s="17"/>
    </row>
    <row r="29" spans="1:9">
      <c r="A29" s="15" t="s">
        <v>58</v>
      </c>
      <c r="B29" s="27">
        <v>17.809999999999999</v>
      </c>
      <c r="C29" s="30"/>
      <c r="D29" s="16"/>
      <c r="I29" s="17"/>
    </row>
    <row r="30" spans="1:9">
      <c r="A30" s="15" t="s">
        <v>59</v>
      </c>
      <c r="B30" s="27">
        <v>467.1</v>
      </c>
      <c r="C30" s="28"/>
      <c r="D30" s="16"/>
      <c r="I30" s="17"/>
    </row>
    <row r="31" spans="1:9">
      <c r="A31" s="15" t="s">
        <v>60</v>
      </c>
      <c r="B31" s="27">
        <v>8.51</v>
      </c>
      <c r="C31" s="30"/>
      <c r="D31" s="16"/>
      <c r="I31" s="17"/>
    </row>
    <row r="32" spans="1:9">
      <c r="A32" s="15" t="s">
        <v>61</v>
      </c>
      <c r="B32" s="27">
        <v>9.67</v>
      </c>
      <c r="C32" s="30"/>
      <c r="D32" s="16"/>
      <c r="I32" s="17"/>
    </row>
    <row r="33" spans="1:9">
      <c r="A33" s="15" t="s">
        <v>62</v>
      </c>
      <c r="B33" s="27">
        <v>8.41</v>
      </c>
      <c r="C33" s="30"/>
      <c r="D33" s="16"/>
      <c r="I33" s="17"/>
    </row>
    <row r="34" spans="1:9">
      <c r="A34" s="15" t="s">
        <v>63</v>
      </c>
      <c r="B34" s="27">
        <v>-23.79</v>
      </c>
      <c r="C34" s="30"/>
      <c r="D34" s="16"/>
      <c r="I34" s="17"/>
    </row>
    <row r="35" spans="1:9">
      <c r="A35" s="15" t="s">
        <v>64</v>
      </c>
      <c r="B35" s="27">
        <v>17.55</v>
      </c>
      <c r="C35" s="30"/>
      <c r="D35" s="16"/>
      <c r="I35" s="17"/>
    </row>
    <row r="36" spans="1:9">
      <c r="A36" s="31" t="s">
        <v>65</v>
      </c>
      <c r="B36" s="32">
        <v>7942.8300000000008</v>
      </c>
      <c r="C36" s="33"/>
      <c r="D36" s="16"/>
      <c r="I36" s="17"/>
    </row>
    <row r="37" spans="1:9" ht="16.5" thickBot="1">
      <c r="A37" s="15" t="s">
        <v>89</v>
      </c>
      <c r="B37" s="34"/>
      <c r="C37" s="18"/>
      <c r="D37" s="16"/>
      <c r="I37" s="17"/>
    </row>
    <row r="38" spans="1:9" ht="16.5" thickBot="1">
      <c r="A38" s="15"/>
      <c r="B38" s="34" t="s">
        <v>54</v>
      </c>
      <c r="C38" s="44" t="s">
        <v>267</v>
      </c>
      <c r="D38" s="35"/>
      <c r="F38" s="19"/>
      <c r="G38" s="20"/>
      <c r="H38" s="20"/>
      <c r="I38" s="21"/>
    </row>
    <row r="39" spans="1:9">
      <c r="A39" s="15"/>
      <c r="B39" s="34" t="s">
        <v>66</v>
      </c>
      <c r="C39" s="43" t="s">
        <v>268</v>
      </c>
      <c r="D39" s="35"/>
      <c r="I39" s="17"/>
    </row>
    <row r="40" spans="1:9" ht="16.5" thickBot="1">
      <c r="A40" s="22"/>
      <c r="B40" s="36"/>
      <c r="C40" s="23"/>
      <c r="D40" s="37"/>
      <c r="E40" s="24"/>
      <c r="F40" s="24"/>
      <c r="G40" s="24"/>
      <c r="H40" s="24"/>
      <c r="I40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9DF2-B90B-2442-A6B4-315E71568E4D}">
  <dimension ref="A1:T56"/>
  <sheetViews>
    <sheetView workbookViewId="0">
      <selection activeCell="G10" sqref="G10"/>
    </sheetView>
  </sheetViews>
  <sheetFormatPr defaultColWidth="8.875" defaultRowHeight="15.75"/>
  <cols>
    <col min="1" max="1" width="16.125" bestFit="1" customWidth="1"/>
    <col min="2" max="2" width="13.375" bestFit="1" customWidth="1"/>
    <col min="3" max="3" width="10.875" bestFit="1" customWidth="1"/>
    <col min="4" max="4" width="10.5" bestFit="1" customWidth="1"/>
    <col min="5" max="5" width="12.625" customWidth="1"/>
    <col min="7" max="7" width="24" customWidth="1"/>
    <col min="8" max="8" width="10.875" customWidth="1"/>
    <col min="9" max="9" width="8.875" customWidth="1"/>
    <col min="10" max="10" width="10.5" bestFit="1" customWidth="1"/>
    <col min="11" max="11" width="11.5" bestFit="1" customWidth="1"/>
    <col min="12" max="13" width="10.5" bestFit="1" customWidth="1"/>
    <col min="14" max="14" width="10.375" customWidth="1"/>
    <col min="17" max="17" width="11.625" customWidth="1"/>
    <col min="19" max="19" width="10.5" customWidth="1"/>
  </cols>
  <sheetData>
    <row r="1" spans="1:20">
      <c r="A1" s="149" t="s">
        <v>170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1"/>
    </row>
    <row r="2" spans="1:20">
      <c r="A2" s="152"/>
      <c r="B2" s="42"/>
      <c r="C2" s="42"/>
      <c r="D2" s="42"/>
      <c r="E2" s="42"/>
      <c r="F2" s="42"/>
      <c r="G2" s="143" t="s">
        <v>180</v>
      </c>
      <c r="H2" s="144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153"/>
    </row>
    <row r="3" spans="1:20">
      <c r="A3" s="154" t="s">
        <v>143</v>
      </c>
      <c r="B3" s="145"/>
      <c r="C3" s="42"/>
      <c r="D3" s="42"/>
      <c r="E3" s="42"/>
      <c r="F3" s="42"/>
      <c r="G3" s="42" t="s">
        <v>149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153"/>
    </row>
    <row r="4" spans="1:20">
      <c r="A4" s="152"/>
      <c r="B4" s="42"/>
      <c r="C4" s="42"/>
      <c r="D4" s="42"/>
      <c r="E4" s="42"/>
      <c r="F4" s="42"/>
      <c r="G4" s="119"/>
      <c r="H4" s="119"/>
      <c r="I4" s="132" t="s">
        <v>150</v>
      </c>
      <c r="J4" s="132"/>
      <c r="K4" s="132"/>
      <c r="L4" s="132"/>
      <c r="M4" s="132"/>
      <c r="N4" s="132"/>
      <c r="O4" s="132"/>
      <c r="P4" s="131"/>
      <c r="Q4" s="119" t="s">
        <v>151</v>
      </c>
      <c r="R4" s="119"/>
      <c r="S4" s="119"/>
      <c r="T4" s="153"/>
    </row>
    <row r="5" spans="1:20">
      <c r="A5" s="155" t="s">
        <v>160</v>
      </c>
      <c r="B5" s="42"/>
      <c r="C5" s="42"/>
      <c r="D5" s="42"/>
      <c r="E5" s="42"/>
      <c r="F5" s="42"/>
      <c r="G5" s="119"/>
      <c r="H5" s="142" t="s">
        <v>173</v>
      </c>
      <c r="I5" s="119" t="s">
        <v>73</v>
      </c>
      <c r="J5" s="119" t="s">
        <v>175</v>
      </c>
      <c r="K5" s="119" t="s">
        <v>175</v>
      </c>
      <c r="L5" s="130" t="s">
        <v>144</v>
      </c>
      <c r="M5" s="131"/>
      <c r="N5" s="119" t="s">
        <v>98</v>
      </c>
      <c r="O5" s="137" t="s">
        <v>153</v>
      </c>
      <c r="P5" s="137" t="s">
        <v>154</v>
      </c>
      <c r="Q5" s="119" t="s">
        <v>152</v>
      </c>
      <c r="R5" s="124" t="s">
        <v>106</v>
      </c>
      <c r="S5" s="142" t="s">
        <v>179</v>
      </c>
      <c r="T5" s="153"/>
    </row>
    <row r="6" spans="1:20">
      <c r="A6" s="156"/>
      <c r="B6" s="119" t="s">
        <v>10</v>
      </c>
      <c r="C6" s="119" t="s">
        <v>11</v>
      </c>
      <c r="D6" s="119" t="s">
        <v>36</v>
      </c>
      <c r="E6" s="119" t="s">
        <v>172</v>
      </c>
      <c r="F6" s="42"/>
      <c r="G6" s="119"/>
      <c r="H6" s="141" t="s">
        <v>174</v>
      </c>
      <c r="I6" s="119"/>
      <c r="J6" s="119" t="s">
        <v>176</v>
      </c>
      <c r="K6" s="119" t="s">
        <v>177</v>
      </c>
      <c r="L6" s="130"/>
      <c r="M6" s="131"/>
      <c r="N6" s="119"/>
      <c r="O6" s="137"/>
      <c r="P6" s="137"/>
      <c r="Q6" s="119"/>
      <c r="R6" s="124"/>
      <c r="S6" s="141" t="s">
        <v>174</v>
      </c>
      <c r="T6" s="153"/>
    </row>
    <row r="7" spans="1:20">
      <c r="A7" s="156" t="s">
        <v>12</v>
      </c>
      <c r="B7" s="119">
        <v>681303</v>
      </c>
      <c r="C7" s="119">
        <v>295887614</v>
      </c>
      <c r="D7" s="133">
        <v>434.29665508591626</v>
      </c>
      <c r="E7" s="121">
        <v>0.27618395156566383</v>
      </c>
      <c r="F7" s="42"/>
      <c r="G7" s="119" t="s">
        <v>145</v>
      </c>
      <c r="H7" s="133" t="s">
        <v>244</v>
      </c>
      <c r="I7" s="119"/>
      <c r="J7" s="122"/>
      <c r="K7" s="129"/>
      <c r="L7" s="135"/>
      <c r="M7" s="136"/>
      <c r="N7" s="129"/>
      <c r="O7" s="129"/>
      <c r="P7" s="120"/>
      <c r="Q7" s="120"/>
      <c r="R7" s="134" t="s">
        <v>238</v>
      </c>
      <c r="S7" s="134" t="s">
        <v>257</v>
      </c>
      <c r="T7" s="153"/>
    </row>
    <row r="8" spans="1:20">
      <c r="A8" s="156" t="s">
        <v>13</v>
      </c>
      <c r="B8" s="119">
        <v>395584</v>
      </c>
      <c r="C8" s="119">
        <v>178225868</v>
      </c>
      <c r="D8" s="133">
        <v>450.53861632421939</v>
      </c>
      <c r="E8" s="121">
        <v>0.16036029827573275</v>
      </c>
      <c r="F8" s="42"/>
      <c r="G8" s="119" t="s">
        <v>146</v>
      </c>
      <c r="H8" s="133" t="s">
        <v>254</v>
      </c>
      <c r="I8" s="119"/>
      <c r="J8" s="122"/>
      <c r="K8" s="129"/>
      <c r="L8" s="135"/>
      <c r="M8" s="136"/>
      <c r="N8" s="129"/>
      <c r="O8" s="129"/>
      <c r="P8" s="120"/>
      <c r="Q8" s="120"/>
      <c r="R8" s="134" t="s">
        <v>238</v>
      </c>
      <c r="S8" s="134" t="s">
        <v>258</v>
      </c>
      <c r="T8" s="153"/>
    </row>
    <row r="9" spans="1:20">
      <c r="A9" s="156" t="s">
        <v>14</v>
      </c>
      <c r="B9" s="119">
        <v>311930</v>
      </c>
      <c r="C9" s="119">
        <v>144261067</v>
      </c>
      <c r="D9" s="133">
        <v>462.47897605231941</v>
      </c>
      <c r="E9" s="121">
        <v>0.12644896618960655</v>
      </c>
      <c r="F9" s="42"/>
      <c r="G9" s="119" t="s">
        <v>147</v>
      </c>
      <c r="H9" s="133" t="s">
        <v>255</v>
      </c>
      <c r="I9" s="119"/>
      <c r="J9" s="122"/>
      <c r="K9" s="129"/>
      <c r="L9" s="135"/>
      <c r="M9" s="136"/>
      <c r="N9" s="129"/>
      <c r="O9" s="129"/>
      <c r="P9" s="120"/>
      <c r="Q9" s="120"/>
      <c r="R9" s="134" t="s">
        <v>238</v>
      </c>
      <c r="S9" s="134" t="s">
        <v>259</v>
      </c>
      <c r="T9" s="153"/>
    </row>
    <row r="10" spans="1:20">
      <c r="A10" s="156" t="s">
        <v>15</v>
      </c>
      <c r="B10" s="119">
        <v>251601</v>
      </c>
      <c r="C10" s="119">
        <v>104645457</v>
      </c>
      <c r="D10" s="133">
        <v>415.91828728820633</v>
      </c>
      <c r="E10" s="121">
        <v>0.10199303158487866</v>
      </c>
      <c r="F10" s="42"/>
      <c r="G10" s="119" t="s">
        <v>148</v>
      </c>
      <c r="H10" s="133" t="s">
        <v>256</v>
      </c>
      <c r="I10" s="119"/>
      <c r="J10" s="122"/>
      <c r="K10" s="129"/>
      <c r="L10" s="135"/>
      <c r="M10" s="136"/>
      <c r="N10" s="129"/>
      <c r="O10" s="129"/>
      <c r="P10" s="120"/>
      <c r="Q10" s="120"/>
      <c r="R10" s="134" t="s">
        <v>238</v>
      </c>
      <c r="S10" s="134" t="s">
        <v>260</v>
      </c>
      <c r="T10" s="153"/>
    </row>
    <row r="11" spans="1:20">
      <c r="A11" s="156" t="s">
        <v>16</v>
      </c>
      <c r="B11" s="119">
        <v>150920</v>
      </c>
      <c r="C11" s="119">
        <v>85521275</v>
      </c>
      <c r="D11" s="120">
        <v>566.66628014842297</v>
      </c>
      <c r="E11" s="121">
        <v>6.1179360681356147E-2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153"/>
    </row>
    <row r="12" spans="1:20">
      <c r="A12" s="156" t="s">
        <v>17</v>
      </c>
      <c r="B12" s="119">
        <v>142946</v>
      </c>
      <c r="C12" s="119">
        <v>64503334</v>
      </c>
      <c r="D12" s="120">
        <v>451.24266506233124</v>
      </c>
      <c r="E12" s="121">
        <v>5.7946891677426025E-2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157"/>
    </row>
    <row r="13" spans="1:20">
      <c r="A13" s="156" t="s">
        <v>18</v>
      </c>
      <c r="B13" s="119">
        <v>138676</v>
      </c>
      <c r="C13" s="119">
        <v>65481149</v>
      </c>
      <c r="D13" s="120">
        <v>472.18804263174593</v>
      </c>
      <c r="E13" s="121">
        <v>5.6215935739780974E-2</v>
      </c>
      <c r="F13" s="42"/>
      <c r="G13" s="42" t="s">
        <v>178</v>
      </c>
      <c r="H13" s="42"/>
      <c r="I13" s="42"/>
      <c r="J13" s="42"/>
      <c r="K13" s="42"/>
      <c r="L13" s="42"/>
      <c r="M13" s="42"/>
      <c r="N13" s="146"/>
      <c r="O13" s="42"/>
      <c r="P13" s="42"/>
      <c r="Q13" s="42"/>
      <c r="R13" s="42"/>
      <c r="S13" s="42"/>
      <c r="T13" s="157"/>
    </row>
    <row r="14" spans="1:20">
      <c r="A14" s="156" t="s">
        <v>19</v>
      </c>
      <c r="B14" s="119">
        <v>66935</v>
      </c>
      <c r="C14" s="119">
        <v>32934071</v>
      </c>
      <c r="D14" s="120">
        <v>492.03064166728916</v>
      </c>
      <c r="E14" s="121">
        <v>2.7133849106855113E-2</v>
      </c>
      <c r="F14" s="42"/>
      <c r="G14" s="42" t="s">
        <v>97</v>
      </c>
      <c r="H14" s="42"/>
      <c r="I14" s="42"/>
      <c r="J14" s="42"/>
      <c r="K14" s="42"/>
      <c r="L14" s="42"/>
      <c r="M14" s="42"/>
      <c r="N14" s="147"/>
      <c r="O14" s="147"/>
      <c r="P14" s="147"/>
      <c r="Q14" s="147"/>
      <c r="R14" s="147"/>
      <c r="S14" s="147"/>
      <c r="T14" s="157"/>
    </row>
    <row r="15" spans="1:20">
      <c r="A15" s="156" t="s">
        <v>20</v>
      </c>
      <c r="B15" s="119">
        <v>60919</v>
      </c>
      <c r="C15" s="119">
        <v>25765942</v>
      </c>
      <c r="D15" s="120">
        <v>422.95411940445507</v>
      </c>
      <c r="E15" s="121">
        <v>2.4695106502435296E-2</v>
      </c>
      <c r="F15" s="42"/>
      <c r="G15" s="42"/>
      <c r="H15" s="42"/>
      <c r="I15" s="42"/>
      <c r="J15" s="42"/>
      <c r="K15" s="42"/>
      <c r="L15" s="42"/>
      <c r="M15" s="42"/>
      <c r="N15" s="147"/>
      <c r="O15" s="147"/>
      <c r="P15" s="147"/>
      <c r="Q15" s="147"/>
      <c r="R15" s="147"/>
      <c r="S15" s="147"/>
      <c r="T15" s="157"/>
    </row>
    <row r="16" spans="1:20">
      <c r="A16" s="156" t="s">
        <v>21</v>
      </c>
      <c r="B16" s="119">
        <v>54747</v>
      </c>
      <c r="C16" s="119">
        <v>22887154</v>
      </c>
      <c r="D16" s="120">
        <v>418.05311706577527</v>
      </c>
      <c r="E16" s="121">
        <v>2.2193125226757256E-2</v>
      </c>
      <c r="F16" s="42"/>
      <c r="G16" s="42"/>
      <c r="H16" s="42"/>
      <c r="I16" s="42"/>
      <c r="J16" s="42"/>
      <c r="K16" s="62"/>
      <c r="L16" s="42"/>
      <c r="M16" s="42"/>
      <c r="N16" s="147"/>
      <c r="O16" s="147"/>
      <c r="P16" s="148"/>
      <c r="Q16" s="147"/>
      <c r="R16" s="147"/>
      <c r="S16" s="147"/>
      <c r="T16" s="157"/>
    </row>
    <row r="17" spans="1:20">
      <c r="A17" s="156" t="s">
        <v>22</v>
      </c>
      <c r="B17" s="119">
        <v>47460</v>
      </c>
      <c r="C17" s="119">
        <v>26353591</v>
      </c>
      <c r="D17" s="120">
        <v>555.28004635482512</v>
      </c>
      <c r="E17" s="121">
        <v>1.9239149602022016E-2</v>
      </c>
      <c r="F17" s="42"/>
      <c r="G17" s="42"/>
      <c r="H17" s="42"/>
      <c r="I17" s="42"/>
      <c r="J17" s="42"/>
      <c r="K17" s="42"/>
      <c r="L17" s="42"/>
      <c r="M17" s="42"/>
      <c r="N17" s="147"/>
      <c r="O17" s="147"/>
      <c r="P17" s="147"/>
      <c r="Q17" s="147"/>
      <c r="R17" s="147"/>
      <c r="S17" s="147"/>
      <c r="T17" s="153"/>
    </row>
    <row r="18" spans="1:20" ht="16.5" thickBot="1">
      <c r="A18" s="156" t="s">
        <v>23</v>
      </c>
      <c r="B18" s="119">
        <v>38035</v>
      </c>
      <c r="C18" s="119">
        <v>16826462</v>
      </c>
      <c r="D18" s="120">
        <v>442.39416327067175</v>
      </c>
      <c r="E18" s="121">
        <v>1.5418479880170826E-2</v>
      </c>
      <c r="F18" s="42"/>
      <c r="G18" s="144" t="s">
        <v>155</v>
      </c>
      <c r="H18" s="144"/>
      <c r="I18" s="144"/>
      <c r="J18" s="144"/>
      <c r="K18" s="144"/>
      <c r="L18" s="42"/>
      <c r="M18" s="42"/>
      <c r="N18" s="147"/>
      <c r="O18" s="147"/>
      <c r="P18" s="147"/>
      <c r="Q18" s="147"/>
      <c r="R18" s="147"/>
      <c r="S18" s="147"/>
      <c r="T18" s="153"/>
    </row>
    <row r="19" spans="1:20">
      <c r="A19" s="156" t="s">
        <v>24</v>
      </c>
      <c r="B19" s="119">
        <v>31698</v>
      </c>
      <c r="C19" s="119">
        <v>14410123</v>
      </c>
      <c r="D19" s="120">
        <v>454.60669442867055</v>
      </c>
      <c r="E19" s="121">
        <v>1.2849611548354274E-2</v>
      </c>
      <c r="F19" s="42"/>
      <c r="G19" s="57"/>
      <c r="H19" s="13"/>
      <c r="I19" s="13"/>
      <c r="J19" s="13"/>
      <c r="K19" s="14"/>
      <c r="L19" s="42"/>
      <c r="M19" s="42"/>
      <c r="N19" s="42"/>
      <c r="O19" s="42"/>
      <c r="P19" s="42"/>
      <c r="Q19" s="42"/>
      <c r="R19" s="42"/>
      <c r="S19" s="42"/>
      <c r="T19" s="153"/>
    </row>
    <row r="20" spans="1:20">
      <c r="A20" s="156" t="s">
        <v>25</v>
      </c>
      <c r="B20" s="119">
        <v>20334</v>
      </c>
      <c r="C20" s="119">
        <v>10380966</v>
      </c>
      <c r="D20" s="120">
        <v>510.52257303039244</v>
      </c>
      <c r="E20" s="121">
        <v>8.2429175728511526E-3</v>
      </c>
      <c r="F20" s="42"/>
      <c r="G20" s="39"/>
      <c r="H20" s="42" t="s">
        <v>99</v>
      </c>
      <c r="I20" s="42"/>
      <c r="J20" s="42"/>
      <c r="K20" s="17"/>
      <c r="L20" s="42"/>
      <c r="M20" s="42"/>
      <c r="N20" s="42"/>
      <c r="O20" s="42"/>
      <c r="P20" s="42"/>
      <c r="Q20" s="42"/>
      <c r="R20" s="42"/>
      <c r="S20" s="42"/>
      <c r="T20" s="153"/>
    </row>
    <row r="21" spans="1:20">
      <c r="A21" s="156" t="s">
        <v>26</v>
      </c>
      <c r="B21" s="119">
        <v>19764</v>
      </c>
      <c r="C21" s="119">
        <v>9934185</v>
      </c>
      <c r="D21" s="120">
        <v>502.64040680024289</v>
      </c>
      <c r="E21" s="121">
        <v>8.0118531970999399E-3</v>
      </c>
      <c r="F21" s="42"/>
      <c r="G21" s="39" t="s">
        <v>100</v>
      </c>
      <c r="H21" s="58"/>
      <c r="I21" s="42"/>
      <c r="J21" s="42"/>
      <c r="K21" s="17"/>
      <c r="L21" s="42"/>
      <c r="M21" s="42"/>
      <c r="N21" s="42"/>
      <c r="O21" s="42"/>
      <c r="P21" s="42"/>
      <c r="Q21" s="42"/>
      <c r="R21" s="42"/>
      <c r="S21" s="42"/>
      <c r="T21" s="153"/>
    </row>
    <row r="22" spans="1:20">
      <c r="A22" s="156" t="s">
        <v>27</v>
      </c>
      <c r="B22" s="119">
        <v>16033</v>
      </c>
      <c r="C22" s="119">
        <v>9232274</v>
      </c>
      <c r="D22" s="120">
        <v>575.82947670429735</v>
      </c>
      <c r="E22" s="121">
        <v>6.4993949761740196E-3</v>
      </c>
      <c r="F22" s="86"/>
      <c r="G22" s="39" t="s">
        <v>101</v>
      </c>
      <c r="H22" s="58"/>
      <c r="I22" s="42"/>
      <c r="J22" s="42"/>
      <c r="K22" s="17"/>
      <c r="L22" s="42"/>
      <c r="M22" s="42"/>
      <c r="N22" s="42"/>
      <c r="O22" s="42"/>
      <c r="P22" s="42"/>
      <c r="Q22" s="42"/>
      <c r="R22" s="42"/>
      <c r="S22" s="42"/>
      <c r="T22" s="153"/>
    </row>
    <row r="23" spans="1:20">
      <c r="A23" s="156" t="s">
        <v>28</v>
      </c>
      <c r="B23" s="119">
        <v>11764</v>
      </c>
      <c r="C23" s="119">
        <v>5023908</v>
      </c>
      <c r="D23" s="120">
        <v>427.05780346820808</v>
      </c>
      <c r="E23" s="121">
        <v>4.7688444146267803E-3</v>
      </c>
      <c r="F23" s="86"/>
      <c r="G23" s="39" t="s">
        <v>102</v>
      </c>
      <c r="H23" s="58"/>
      <c r="I23" s="42"/>
      <c r="J23" s="42"/>
      <c r="K23" s="17"/>
      <c r="L23" s="42"/>
      <c r="M23" s="42"/>
      <c r="N23" s="42"/>
      <c r="O23" s="42"/>
      <c r="P23" s="42"/>
      <c r="Q23" s="42"/>
      <c r="R23" s="42"/>
      <c r="S23" s="42"/>
      <c r="T23" s="153"/>
    </row>
    <row r="24" spans="1:20">
      <c r="A24" s="156" t="s">
        <v>29</v>
      </c>
      <c r="B24" s="119">
        <v>9979</v>
      </c>
      <c r="C24" s="119">
        <v>4259767</v>
      </c>
      <c r="D24" s="120">
        <v>426.8731335805191</v>
      </c>
      <c r="E24" s="121">
        <v>4.0452480800374571E-3</v>
      </c>
      <c r="F24" s="86"/>
      <c r="G24" s="39"/>
      <c r="H24" s="58"/>
      <c r="I24" s="58">
        <v>33.200000000000003</v>
      </c>
      <c r="J24" s="42" t="s">
        <v>103</v>
      </c>
      <c r="K24" s="17"/>
      <c r="L24" s="42"/>
      <c r="M24" s="42"/>
      <c r="N24" s="42"/>
      <c r="O24" s="42"/>
      <c r="P24" s="42"/>
      <c r="Q24" s="42"/>
      <c r="R24" s="42"/>
      <c r="S24" s="42"/>
      <c r="T24" s="153"/>
    </row>
    <row r="25" spans="1:20">
      <c r="A25" s="156" t="s">
        <v>30</v>
      </c>
      <c r="B25" s="119">
        <v>9010</v>
      </c>
      <c r="C25" s="119">
        <v>3832809</v>
      </c>
      <c r="D25" s="120">
        <v>425.39500554938957</v>
      </c>
      <c r="E25" s="121">
        <v>3.6524386412603955E-3</v>
      </c>
      <c r="F25" s="86"/>
      <c r="G25" s="39"/>
      <c r="H25" s="42"/>
      <c r="I25" s="59">
        <v>0.72</v>
      </c>
      <c r="J25" s="59" t="s">
        <v>105</v>
      </c>
      <c r="K25" s="17"/>
      <c r="L25" s="42"/>
      <c r="M25" s="42"/>
      <c r="N25" s="42"/>
      <c r="O25" s="42"/>
      <c r="P25" s="42"/>
      <c r="Q25" s="42"/>
      <c r="R25" s="42"/>
      <c r="S25" s="42"/>
      <c r="T25" s="153"/>
    </row>
    <row r="26" spans="1:20">
      <c r="A26" s="156" t="s">
        <v>31</v>
      </c>
      <c r="B26" s="119">
        <v>4123</v>
      </c>
      <c r="C26" s="119">
        <v>2188769</v>
      </c>
      <c r="D26" s="120">
        <v>530.86805723987391</v>
      </c>
      <c r="E26" s="121">
        <v>1.6713656512671044E-3</v>
      </c>
      <c r="F26" s="86"/>
      <c r="G26" s="39"/>
      <c r="H26" s="42"/>
      <c r="I26" s="138" t="s">
        <v>216</v>
      </c>
      <c r="J26" s="139" t="s">
        <v>104</v>
      </c>
      <c r="K26" s="17"/>
      <c r="L26" s="42"/>
      <c r="M26" s="42"/>
      <c r="N26" s="42"/>
      <c r="O26" s="42"/>
      <c r="P26" s="42"/>
      <c r="Q26" s="42"/>
      <c r="R26" s="42"/>
      <c r="S26" s="42"/>
      <c r="T26" s="153"/>
    </row>
    <row r="27" spans="1:20" ht="16.5" thickBot="1">
      <c r="A27" s="156" t="s">
        <v>32</v>
      </c>
      <c r="B27" s="119">
        <v>1520</v>
      </c>
      <c r="C27" s="119">
        <v>660339</v>
      </c>
      <c r="D27" s="120">
        <v>434.43355263157895</v>
      </c>
      <c r="E27" s="121">
        <v>6.1617166866990026E-4</v>
      </c>
      <c r="F27" s="86"/>
      <c r="G27" s="38" t="s">
        <v>215</v>
      </c>
      <c r="H27" s="24"/>
      <c r="I27" s="24"/>
      <c r="J27" s="24"/>
      <c r="K27" s="25"/>
      <c r="L27" s="42"/>
      <c r="M27" s="42"/>
      <c r="N27" s="42"/>
      <c r="O27" s="42"/>
      <c r="P27" s="42"/>
      <c r="Q27" s="42"/>
      <c r="R27" s="42"/>
      <c r="S27" s="42"/>
      <c r="T27" s="153"/>
    </row>
    <row r="28" spans="1:20">
      <c r="A28" s="156" t="s">
        <v>33</v>
      </c>
      <c r="B28" s="119">
        <v>1322</v>
      </c>
      <c r="C28" s="119">
        <v>781778</v>
      </c>
      <c r="D28" s="120">
        <v>591.36006051437221</v>
      </c>
      <c r="E28" s="121">
        <v>5.359072013036895E-4</v>
      </c>
      <c r="F28" s="86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153"/>
    </row>
    <row r="29" spans="1:20">
      <c r="A29" s="156" t="s">
        <v>34</v>
      </c>
      <c r="B29" s="119">
        <v>194</v>
      </c>
      <c r="C29" s="119">
        <v>264435</v>
      </c>
      <c r="D29" s="120">
        <v>1363.0670103092784</v>
      </c>
      <c r="E29" s="121">
        <v>7.8642962974974104E-5</v>
      </c>
      <c r="F29" s="86"/>
      <c r="G29" s="42" t="s">
        <v>156</v>
      </c>
      <c r="H29" s="42"/>
      <c r="I29" s="42"/>
      <c r="J29" s="42"/>
      <c r="K29" s="148" t="s">
        <v>157</v>
      </c>
      <c r="L29" s="42"/>
      <c r="M29" s="42"/>
      <c r="N29" s="42"/>
      <c r="O29" s="42"/>
      <c r="P29" s="42"/>
      <c r="Q29" s="42"/>
      <c r="R29" s="42"/>
      <c r="S29" s="42"/>
      <c r="T29" s="153"/>
    </row>
    <row r="30" spans="1:20">
      <c r="A30" s="156" t="s">
        <v>35</v>
      </c>
      <c r="B30" s="119">
        <v>48</v>
      </c>
      <c r="C30" s="119">
        <v>250275</v>
      </c>
      <c r="D30" s="120">
        <v>5214.0625</v>
      </c>
      <c r="E30" s="121">
        <v>1.9458052694838953E-5</v>
      </c>
      <c r="F30" s="86"/>
      <c r="G30" s="42" t="s">
        <v>158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153"/>
    </row>
    <row r="31" spans="1:20">
      <c r="A31" s="156"/>
      <c r="B31" s="119">
        <v>2466845</v>
      </c>
      <c r="C31" s="119"/>
      <c r="D31" s="119"/>
      <c r="E31" s="119"/>
      <c r="F31" s="86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153"/>
    </row>
    <row r="32" spans="1:20">
      <c r="A32" s="152"/>
      <c r="B32" s="42"/>
      <c r="C32" s="42"/>
      <c r="D32" s="42"/>
      <c r="E32" s="42"/>
      <c r="F32" s="86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153"/>
    </row>
    <row r="33" spans="1:20">
      <c r="A33" s="158" t="s">
        <v>171</v>
      </c>
      <c r="B33" s="42"/>
      <c r="C33" s="42"/>
      <c r="D33" s="42"/>
      <c r="E33" s="42"/>
      <c r="F33" s="86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153"/>
    </row>
    <row r="34" spans="1:20">
      <c r="A34" s="152"/>
      <c r="B34" s="42"/>
      <c r="C34" s="42"/>
      <c r="D34" s="42"/>
      <c r="E34" s="42"/>
      <c r="F34" s="86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153"/>
    </row>
    <row r="35" spans="1:20">
      <c r="A35" s="159" t="s">
        <v>142</v>
      </c>
      <c r="B35" s="42"/>
      <c r="C35" s="42"/>
      <c r="D35" s="42"/>
      <c r="E35" s="42"/>
      <c r="F35" s="86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153"/>
    </row>
    <row r="36" spans="1:20">
      <c r="A36" s="160">
        <v>0.66498624761588188</v>
      </c>
      <c r="B36" s="42">
        <v>1640418</v>
      </c>
      <c r="C36" s="42">
        <v>723020006</v>
      </c>
      <c r="D36" s="62">
        <v>440.75351892017767</v>
      </c>
      <c r="E36" s="42"/>
      <c r="F36" s="86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153"/>
    </row>
    <row r="37" spans="1:20" ht="16.5" thickBot="1">
      <c r="A37" s="161"/>
      <c r="B37" s="162"/>
      <c r="C37" s="162"/>
      <c r="D37" s="162"/>
      <c r="E37" s="162"/>
      <c r="F37" s="163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4"/>
    </row>
    <row r="38" spans="1:20">
      <c r="F38" s="86"/>
    </row>
    <row r="39" spans="1:20" ht="16.5" thickBot="1">
      <c r="F39" s="86"/>
    </row>
    <row r="40" spans="1:20">
      <c r="A40" s="165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76"/>
    </row>
    <row r="41" spans="1:20">
      <c r="A41" s="166" t="s">
        <v>169</v>
      </c>
      <c r="B41" s="167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177"/>
    </row>
    <row r="42" spans="1:20">
      <c r="A42" s="15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177"/>
    </row>
    <row r="43" spans="1:20">
      <c r="A43" s="168" t="s">
        <v>166</v>
      </c>
      <c r="B43" s="14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153"/>
    </row>
    <row r="44" spans="1:20">
      <c r="A44" s="15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153"/>
    </row>
    <row r="45" spans="1:20">
      <c r="A45" s="169" t="s">
        <v>161</v>
      </c>
      <c r="B45" s="170" t="s">
        <v>162</v>
      </c>
      <c r="C45" s="147"/>
      <c r="D45" s="62"/>
      <c r="E45" s="62"/>
      <c r="F45" s="63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178"/>
    </row>
    <row r="46" spans="1:20">
      <c r="A46" s="169" t="s">
        <v>163</v>
      </c>
      <c r="B46" s="170" t="s">
        <v>164</v>
      </c>
      <c r="C46" s="147"/>
      <c r="D46" s="147"/>
      <c r="E46" s="42"/>
      <c r="F46" s="86"/>
      <c r="G46" s="42"/>
      <c r="H46" s="63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177"/>
    </row>
    <row r="47" spans="1:20">
      <c r="A47" s="171"/>
      <c r="B47" s="147"/>
      <c r="C47" s="147"/>
      <c r="D47" s="181" t="s">
        <v>181</v>
      </c>
      <c r="E47" s="182"/>
      <c r="F47" s="89" t="s">
        <v>183</v>
      </c>
      <c r="G47" s="182"/>
      <c r="H47" s="182" t="s">
        <v>188</v>
      </c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</row>
    <row r="48" spans="1:20">
      <c r="A48" s="169" t="s">
        <v>165</v>
      </c>
      <c r="B48" s="180" t="s">
        <v>167</v>
      </c>
      <c r="C48" s="172"/>
      <c r="D48" s="180" t="s">
        <v>182</v>
      </c>
      <c r="E48" s="182"/>
      <c r="F48" s="182" t="s">
        <v>184</v>
      </c>
      <c r="G48" s="182"/>
      <c r="H48" s="182" t="s">
        <v>189</v>
      </c>
      <c r="I48" s="182"/>
      <c r="J48" s="182" t="s">
        <v>190</v>
      </c>
      <c r="K48" s="182"/>
      <c r="L48" s="182" t="s">
        <v>191</v>
      </c>
      <c r="M48" s="182"/>
      <c r="N48" s="182"/>
      <c r="O48" s="182"/>
      <c r="P48" s="182"/>
      <c r="Q48" s="182"/>
      <c r="R48" s="182"/>
      <c r="S48" s="182"/>
      <c r="T48" s="184"/>
    </row>
    <row r="49" spans="1:20">
      <c r="A49" s="152"/>
      <c r="B49" s="173" t="s">
        <v>224</v>
      </c>
      <c r="C49" s="42"/>
      <c r="D49" s="62">
        <v>23.9</v>
      </c>
      <c r="E49" s="42"/>
      <c r="F49" s="175" t="s">
        <v>269</v>
      </c>
      <c r="G49" s="42"/>
      <c r="H49" s="173" t="s">
        <v>224</v>
      </c>
      <c r="I49" s="42"/>
      <c r="J49" s="174">
        <v>72.25</v>
      </c>
      <c r="K49" s="42"/>
      <c r="L49" s="173" t="s">
        <v>225</v>
      </c>
      <c r="M49" s="42"/>
      <c r="N49" s="42"/>
      <c r="O49" s="42"/>
      <c r="P49" s="42"/>
      <c r="Q49" s="42"/>
      <c r="R49" s="42"/>
      <c r="S49" s="42"/>
      <c r="T49" s="185"/>
    </row>
    <row r="50" spans="1:20">
      <c r="A50" s="152"/>
      <c r="B50" s="42" t="s">
        <v>168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153"/>
    </row>
    <row r="51" spans="1:20">
      <c r="A51" s="152"/>
      <c r="B51" s="42"/>
      <c r="C51" s="42"/>
      <c r="D51" s="42"/>
      <c r="E51" s="42"/>
      <c r="F51" s="42"/>
      <c r="G51" s="42"/>
      <c r="H51" s="186" t="s">
        <v>199</v>
      </c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153"/>
    </row>
    <row r="52" spans="1:20">
      <c r="A52" s="152"/>
      <c r="B52" s="42"/>
      <c r="C52" s="42"/>
      <c r="D52" s="42"/>
      <c r="E52" s="42"/>
      <c r="G52" s="42"/>
      <c r="H52" s="42" t="s">
        <v>192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153"/>
    </row>
    <row r="53" spans="1:20">
      <c r="A53" s="152"/>
      <c r="B53" s="42"/>
      <c r="C53" s="42"/>
      <c r="D53" s="42"/>
      <c r="E53" s="42"/>
      <c r="F53" s="42"/>
      <c r="G53" s="42"/>
      <c r="H53" s="42" t="s">
        <v>184</v>
      </c>
      <c r="I53" s="42" t="s">
        <v>73</v>
      </c>
      <c r="J53" s="42" t="s">
        <v>175</v>
      </c>
      <c r="K53" s="102" t="s">
        <v>193</v>
      </c>
      <c r="L53" s="102" t="s">
        <v>144</v>
      </c>
      <c r="M53" s="42"/>
      <c r="N53" s="42"/>
      <c r="O53" s="42"/>
      <c r="P53" s="42"/>
      <c r="Q53" s="42"/>
      <c r="R53" s="42"/>
      <c r="S53" s="42"/>
      <c r="T53" s="153"/>
    </row>
    <row r="54" spans="1:20">
      <c r="A54" s="152"/>
      <c r="B54" s="42"/>
      <c r="C54" s="42"/>
      <c r="D54" s="42"/>
      <c r="E54" s="42"/>
      <c r="F54" s="42"/>
      <c r="G54" s="42"/>
      <c r="H54" s="42"/>
      <c r="I54" s="42"/>
      <c r="J54" s="42" t="s">
        <v>176</v>
      </c>
      <c r="K54" s="42" t="s">
        <v>194</v>
      </c>
      <c r="L54" s="42" t="s">
        <v>195</v>
      </c>
      <c r="M54" s="102" t="s">
        <v>196</v>
      </c>
      <c r="N54" s="102" t="s">
        <v>98</v>
      </c>
      <c r="O54" s="102" t="s">
        <v>197</v>
      </c>
      <c r="P54" s="102" t="s">
        <v>198</v>
      </c>
      <c r="Q54" s="42"/>
      <c r="R54" s="42"/>
      <c r="S54" s="42"/>
      <c r="T54" s="153"/>
    </row>
    <row r="55" spans="1:20">
      <c r="A55" s="152"/>
      <c r="B55" s="42"/>
      <c r="C55" s="42"/>
      <c r="D55" s="42"/>
      <c r="E55" s="42"/>
      <c r="F55" s="42"/>
      <c r="G55" s="42"/>
      <c r="H55" s="174" t="s">
        <v>224</v>
      </c>
      <c r="I55" s="42">
        <v>20</v>
      </c>
      <c r="J55" s="62"/>
      <c r="K55" s="58"/>
      <c r="L55" s="58"/>
      <c r="M55" s="58"/>
      <c r="N55" s="58"/>
      <c r="O55" s="58" t="s">
        <v>226</v>
      </c>
      <c r="P55" s="62" t="s">
        <v>227</v>
      </c>
      <c r="Q55" s="42"/>
      <c r="R55" s="42"/>
      <c r="S55" s="42"/>
      <c r="T55" s="153"/>
    </row>
    <row r="56" spans="1:20" ht="16.5" thickBot="1">
      <c r="A56" s="179" t="s">
        <v>187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4"/>
    </row>
  </sheetData>
  <hyperlinks>
    <hyperlink ref="K29" r:id="rId1" xr:uid="{4171EDD4-E8D6-C443-92BA-7AAE70558AE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32A7-7CFF-FE4C-AE9E-7F231A01FD97}">
  <dimension ref="A2:H20"/>
  <sheetViews>
    <sheetView workbookViewId="0"/>
  </sheetViews>
  <sheetFormatPr defaultColWidth="10.625" defaultRowHeight="15.75"/>
  <cols>
    <col min="1" max="1" width="16.5" customWidth="1"/>
    <col min="8" max="8" width="16" customWidth="1"/>
    <col min="11" max="11" width="15.625" customWidth="1"/>
  </cols>
  <sheetData>
    <row r="2" spans="1:8">
      <c r="A2" s="127" t="s">
        <v>210</v>
      </c>
      <c r="B2" s="41"/>
      <c r="C2" s="41"/>
    </row>
    <row r="3" spans="1:8">
      <c r="A3" s="123"/>
      <c r="B3" s="123" t="s">
        <v>107</v>
      </c>
      <c r="C3" s="123" t="s">
        <v>108</v>
      </c>
      <c r="D3" s="123" t="s">
        <v>109</v>
      </c>
      <c r="E3" s="123" t="s">
        <v>159</v>
      </c>
      <c r="G3" s="60"/>
    </row>
    <row r="4" spans="1:8">
      <c r="A4" s="119" t="s">
        <v>204</v>
      </c>
      <c r="B4" s="120" t="s">
        <v>228</v>
      </c>
      <c r="C4" s="120" t="s">
        <v>228</v>
      </c>
      <c r="D4" s="120" t="s">
        <v>228</v>
      </c>
      <c r="E4" s="120" t="s">
        <v>228</v>
      </c>
      <c r="G4" s="201" t="s">
        <v>270</v>
      </c>
    </row>
    <row r="5" spans="1:8">
      <c r="A5" s="119" t="s">
        <v>113</v>
      </c>
      <c r="B5" s="122" t="s">
        <v>218</v>
      </c>
      <c r="C5" s="122" t="s">
        <v>218</v>
      </c>
      <c r="D5" s="122" t="s">
        <v>218</v>
      </c>
      <c r="E5" s="122" t="s">
        <v>218</v>
      </c>
      <c r="F5" s="140"/>
    </row>
    <row r="6" spans="1:8">
      <c r="A6" s="119" t="s">
        <v>136</v>
      </c>
      <c r="B6" s="122" t="s">
        <v>234</v>
      </c>
      <c r="C6" s="122" t="s">
        <v>235</v>
      </c>
      <c r="D6" s="122" t="s">
        <v>235</v>
      </c>
      <c r="E6" s="122" t="s">
        <v>234</v>
      </c>
    </row>
    <row r="7" spans="1:8">
      <c r="A7" s="124" t="s">
        <v>137</v>
      </c>
      <c r="B7" s="126" t="s">
        <v>233</v>
      </c>
      <c r="C7" s="126" t="s">
        <v>231</v>
      </c>
      <c r="D7" s="126" t="s">
        <v>232</v>
      </c>
      <c r="E7" s="126" t="s">
        <v>233</v>
      </c>
      <c r="G7" s="195"/>
      <c r="H7" s="196"/>
    </row>
    <row r="9" spans="1:8">
      <c r="H9" s="1"/>
    </row>
    <row r="12" spans="1:8">
      <c r="A12" s="127" t="s">
        <v>205</v>
      </c>
      <c r="B12" s="41"/>
      <c r="C12" s="41"/>
      <c r="D12" s="41"/>
    </row>
    <row r="13" spans="1:8">
      <c r="A13" s="123"/>
      <c r="B13" s="123" t="s">
        <v>209</v>
      </c>
    </row>
    <row r="14" spans="1:8">
      <c r="A14" s="119" t="s">
        <v>204</v>
      </c>
      <c r="B14" s="120" t="s">
        <v>228</v>
      </c>
    </row>
    <row r="15" spans="1:8">
      <c r="A15" s="119" t="s">
        <v>113</v>
      </c>
      <c r="B15" s="122" t="s">
        <v>229</v>
      </c>
    </row>
    <row r="16" spans="1:8">
      <c r="A16" s="119" t="s">
        <v>136</v>
      </c>
      <c r="B16" s="122" t="s">
        <v>230</v>
      </c>
    </row>
    <row r="17" spans="1:2">
      <c r="A17" s="124" t="s">
        <v>137</v>
      </c>
      <c r="B17" s="126" t="s">
        <v>231</v>
      </c>
    </row>
    <row r="20" spans="1:2">
      <c r="A20" t="s">
        <v>213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527D20E-9F2B-4275-A35E-CA78FFAA380A}"/>
</file>

<file path=customXml/itemProps2.xml><?xml version="1.0" encoding="utf-8"?>
<ds:datastoreItem xmlns:ds="http://schemas.openxmlformats.org/officeDocument/2006/customXml" ds:itemID="{DC33B4A9-3261-45E2-8F9C-B55C78D423F8}"/>
</file>

<file path=customXml/itemProps3.xml><?xml version="1.0" encoding="utf-8"?>
<ds:datastoreItem xmlns:ds="http://schemas.openxmlformats.org/officeDocument/2006/customXml" ds:itemID="{E6A358A0-CFC0-4443-99A4-2D0D502C3F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1.Dumping Calc</vt:lpstr>
      <vt:lpstr>2.CNV(billets)</vt:lpstr>
      <vt:lpstr>3.CNV(RMs)</vt:lpstr>
      <vt:lpstr>4.SGA.Profit</vt:lpstr>
      <vt:lpstr>5.China export price</vt:lpstr>
      <vt:lpstr>6. Price Undercutting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Warren</cp:lastModifiedBy>
  <dcterms:created xsi:type="dcterms:W3CDTF">2021-03-02T13:23:21Z</dcterms:created>
  <dcterms:modified xsi:type="dcterms:W3CDTF">2021-03-19T16:08:21Z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