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vbb3\USERS\HEKIM\CLIENTS\ASR 2020 UK - Rainbow Trout (TR) - TS0002\15 - Statement of Essential Facts &amp; Comments\TO BE FILED\NON-CONFIDENTIAL\"/>
    </mc:Choice>
  </mc:AlternateContent>
  <xr:revisionPtr revIDLastSave="0" documentId="14_{107DD486-A074-4F27-9EC2-FA8B3A4CB94F}" xr6:coauthVersionLast="47" xr6:coauthVersionMax="47" xr10:uidLastSave="{00000000-0000-0000-0000-000000000000}"/>
  <bookViews>
    <workbookView xWindow="28680" yWindow="-120" windowWidth="29040" windowHeight="15840" xr2:uid="{41DB58D5-1EBD-428A-B583-7221E66ED823}"/>
  </bookViews>
  <sheets>
    <sheet name="Tot. Production in Turkey" sheetId="2" r:id="rId1"/>
    <sheet name="Tot. subsidy paid in Turkey" sheetId="1" r:id="rId2"/>
    <sheet name="Average subsidy-kg in Turkey" sheetId="3" r:id="rId3"/>
    <sheet name="Subsidy margi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" i="1" l="1"/>
  <c r="F19" i="1"/>
  <c r="E19" i="1"/>
  <c r="F16" i="1" l="1"/>
  <c r="E16" i="1"/>
  <c r="G16" i="1" s="1"/>
  <c r="C16" i="1"/>
  <c r="B16" i="1"/>
  <c r="D15" i="1"/>
  <c r="D14" i="1"/>
  <c r="G14" i="1"/>
  <c r="D7" i="1"/>
  <c r="C8" i="1"/>
  <c r="B8" i="1"/>
  <c r="D6" i="1"/>
  <c r="D8" i="1" l="1"/>
  <c r="D16" i="1"/>
  <c r="G15" i="1"/>
  <c r="G7" i="1"/>
  <c r="G6" i="1"/>
  <c r="F8" i="1"/>
  <c r="E8" i="1"/>
  <c r="G8" i="1" l="1"/>
</calcChain>
</file>

<file path=xl/sharedStrings.xml><?xml version="1.0" encoding="utf-8"?>
<sst xmlns="http://schemas.openxmlformats.org/spreadsheetml/2006/main" count="145" uniqueCount="77">
  <si>
    <t>Types</t>
  </si>
  <si>
    <t>Rainbow trout</t>
  </si>
  <si>
    <t>Total</t>
  </si>
  <si>
    <t>Type</t>
  </si>
  <si>
    <t>Amount ₺/kg</t>
  </si>
  <si>
    <t>Eligible quantity (Kg)</t>
  </si>
  <si>
    <r>
      <t>Amount (</t>
    </r>
    <r>
      <rPr>
        <sz val="11"/>
        <color rgb="FF000000"/>
        <rFont val="Calibri"/>
        <family val="2"/>
        <scheme val="minor"/>
      </rPr>
      <t>₺</t>
    </r>
    <r>
      <rPr>
        <b/>
        <sz val="11"/>
        <color rgb="FF000000"/>
        <rFont val="Calibri"/>
        <family val="2"/>
        <scheme val="minor"/>
      </rPr>
      <t>)</t>
    </r>
  </si>
  <si>
    <t>Trout of more than 1.2 kg</t>
  </si>
  <si>
    <t>Trout of less than 1.2 kg</t>
  </si>
  <si>
    <t>Salmon trout</t>
  </si>
  <si>
    <t>Total subsidy amount (₺)</t>
  </si>
  <si>
    <t>Average subsidy/Kg (₺)</t>
  </si>
  <si>
    <t>Yetiştiricilik üretimi, 2018, 2019</t>
  </si>
  <si>
    <t>Aquaculture production, 2018, 2019</t>
  </si>
  <si>
    <t>(Ton - Tonnes)</t>
  </si>
  <si>
    <t>Balık türü
Type of fish</t>
  </si>
  <si>
    <t>Pay
Share 
(%)</t>
  </si>
  <si>
    <t xml:space="preserve">     Değişim
Change 
(%)</t>
  </si>
  <si>
    <t>Toplam - Total</t>
  </si>
  <si>
    <t>İç su - Inland water</t>
  </si>
  <si>
    <t xml:space="preserve">          Alabalık (Gökkuşağı) - Trout (Rainbow trout)</t>
  </si>
  <si>
    <t xml:space="preserve">          Alabalık (Salmo sp.) - Trout (Salmo sp.)</t>
  </si>
  <si>
    <t xml:space="preserve">          Aynalı sazan - Carp</t>
  </si>
  <si>
    <t xml:space="preserve">          Mersin balığı - Sturgeon</t>
  </si>
  <si>
    <t xml:space="preserve"> -</t>
  </si>
  <si>
    <t xml:space="preserve">          Tilapya - Tilapia</t>
  </si>
  <si>
    <t xml:space="preserve">          Yayın - European catfish </t>
  </si>
  <si>
    <t xml:space="preserve">          Kurbağa - Frog</t>
  </si>
  <si>
    <t>Deniz - Sea</t>
  </si>
  <si>
    <t xml:space="preserve">          Çipura - Sea bream</t>
  </si>
  <si>
    <t xml:space="preserve">          Levrek - Sea bass</t>
  </si>
  <si>
    <t xml:space="preserve">          Fangri - Red porgy</t>
  </si>
  <si>
    <t xml:space="preserve">          Antenli mercan - Bluespotted seabream</t>
  </si>
  <si>
    <t xml:space="preserve">          Kırmızı bantllı mercan - Redbanded seabream</t>
  </si>
  <si>
    <t xml:space="preserve">          Minekop (Kötek) - Shi drum</t>
  </si>
  <si>
    <t xml:space="preserve">          Sarıağız (Grenyüz) - Meagre</t>
  </si>
  <si>
    <t xml:space="preserve">          Sinagrit - Dentex</t>
  </si>
  <si>
    <t xml:space="preserve">          Trança - Pink dentex</t>
  </si>
  <si>
    <t xml:space="preserve">          Orkinos - Bluefin tuna</t>
  </si>
  <si>
    <t xml:space="preserve">          Midye - Mussel</t>
  </si>
  <si>
    <t>TÜİK, Su Ürünleri, 2019</t>
  </si>
  <si>
    <t>TurkStat, Fishery Products, 2019</t>
  </si>
  <si>
    <t>0 Gerçek sıfır veya kullanılan birimin yarısından azdır.</t>
  </si>
  <si>
    <t>0 True zero or magnitude less than half of the unit employed.</t>
  </si>
  <si>
    <t>- Bilgi yoktur.</t>
  </si>
  <si>
    <t>- Denotes magnitude null.</t>
  </si>
  <si>
    <t>Production</t>
  </si>
  <si>
    <t>Direct subsidies to farmers - Average subsidy/kg granted by the Government of Turkey in 2019</t>
  </si>
  <si>
    <t>Source: Turkish Aquaculture Producers Association (http://suymerbir.org.tr/)</t>
  </si>
  <si>
    <t>Source: Turkstat (https://data.tuik.gov.tr/Bulten/Index?p=Su-Urunleri-2019-33734)</t>
  </si>
  <si>
    <t xml:space="preserve">Selina Balik's subsidy margin calculation </t>
  </si>
  <si>
    <t>Total subsidy amount (TL)</t>
  </si>
  <si>
    <t>Subsidy/Kg (WFE)</t>
  </si>
  <si>
    <t>Turnover of the goods subject to review table B4 (TL)</t>
  </si>
  <si>
    <t>SUBSIDY MARGIN</t>
  </si>
  <si>
    <t>Total benefit</t>
  </si>
  <si>
    <t>Kgs purchased by Selina Balik</t>
  </si>
  <si>
    <t>Supplier</t>
  </si>
  <si>
    <t>Total production in kg</t>
  </si>
  <si>
    <t>Indirect benefit passed to Selina Balik (TL)</t>
  </si>
  <si>
    <t>Quantity for which a subsidy was received (kgs)</t>
  </si>
  <si>
    <t>Subsidy/kg (TL)</t>
  </si>
  <si>
    <t>Total amount received (TL)</t>
  </si>
  <si>
    <t>AYHAN ALP</t>
  </si>
  <si>
    <t>SELİNA FİSH</t>
  </si>
  <si>
    <t>TOTAL</t>
  </si>
  <si>
    <t>Total support (TL)</t>
  </si>
  <si>
    <t>Subsidy amount benefited by Selina Balik's suppliers</t>
  </si>
  <si>
    <t>Support received by Selina Balik's suppliers</t>
  </si>
  <si>
    <t>Support received by Selina Balik</t>
  </si>
  <si>
    <r>
      <t xml:space="preserve">UNRELATED SUPPLIERS </t>
    </r>
    <r>
      <rPr>
        <i/>
        <sz val="11"/>
        <color theme="1"/>
        <rFont val="Calibri"/>
        <family val="2"/>
        <scheme val="minor"/>
      </rPr>
      <t>(see worksheet Average subsidy-kg in Turkey)</t>
    </r>
  </si>
  <si>
    <t>Direct subsidy to farmers</t>
  </si>
  <si>
    <t>Subsidized insurance scheme TARSIM (TL)</t>
  </si>
  <si>
    <t>[CONFIDENTIAL DATA]</t>
  </si>
  <si>
    <t>NOTE: THIS SPREADSHEET CONTAINS SENSITIVE INFORMATION RELATING TO SELİNA BALIK'S SUPPLİERS AND THEIR FINANCIAL &amp; BUSINESS SECRETS. THEREFORE THIS SPREADSHEET SHALL BE TREATED AS CONFIDENTIAL.</t>
  </si>
  <si>
    <t>PUBLICLY AVAILABLE INFORMATION</t>
  </si>
  <si>
    <t>NOTE: THIS SPREADSHEET CONTAINS SENSITIVE INFORMATION RELATING TO THE AMOUNT OF SUBSIDY GRANTED BY THE GOVERNMENT OF TURKEY. THEREFORE THIS SPREADSHEET REQUIRES CONFIDENTIAL TREATMENT.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</si>
</sst>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6" formatCode="0.0"/>
    <numFmt numFmtId="167" formatCode="###\ ###\ ###"/>
    <numFmt numFmtId="168" formatCode="0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0"/>
      <name val="Courier"/>
      <family val="1"/>
      <charset val="162"/>
    </font>
    <font>
      <b/>
      <sz val="10"/>
      <name val="Arial"/>
      <charset val="162"/>
    </font>
    <font>
      <sz val="10"/>
      <name val="Arial"/>
    </font>
    <font>
      <b/>
      <sz val="9"/>
      <name val="Arial"/>
      <charset val="162"/>
    </font>
    <font>
      <sz val="9"/>
      <name val="Arial"/>
      <charset val="162"/>
    </font>
    <font>
      <sz val="8.5"/>
      <name val="Arial"/>
      <charset val="162"/>
    </font>
    <font>
      <b/>
      <sz val="8.5"/>
      <name val="Arial"/>
      <charset val="162"/>
    </font>
    <font>
      <b/>
      <sz val="7.5"/>
      <name val="Arial"/>
      <charset val="162"/>
    </font>
    <font>
      <sz val="7.5"/>
      <name val="Arial"/>
      <charset val="16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2" fillId="0" borderId="0"/>
    <xf numFmtId="0" fontId="20" fillId="0" borderId="0"/>
  </cellStyleXfs>
  <cellXfs count="112">
    <xf numFmtId="0" fontId="0" fillId="0" borderId="0" xfId="0"/>
    <xf numFmtId="0" fontId="0" fillId="0" borderId="0" xfId="0" applyBorder="1"/>
    <xf numFmtId="0" fontId="0" fillId="0" borderId="0" xfId="0" applyFill="1"/>
    <xf numFmtId="43" fontId="0" fillId="0" borderId="6" xfId="1" applyFont="1" applyFill="1" applyBorder="1" applyAlignment="1">
      <alignment vertical="center" wrapText="1"/>
    </xf>
    <xf numFmtId="43" fontId="2" fillId="0" borderId="9" xfId="1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vertical="center"/>
    </xf>
    <xf numFmtId="164" fontId="7" fillId="0" borderId="5" xfId="1" applyNumberFormat="1" applyFont="1" applyFill="1" applyBorder="1" applyAlignment="1">
      <alignment horizontal="right" vertical="center"/>
    </xf>
    <xf numFmtId="164" fontId="7" fillId="0" borderId="4" xfId="1" applyNumberFormat="1" applyFont="1" applyFill="1" applyBorder="1" applyAlignment="1">
      <alignment horizontal="right" vertical="center" wrapText="1"/>
    </xf>
    <xf numFmtId="43" fontId="7" fillId="0" borderId="6" xfId="1" applyFont="1" applyFill="1" applyBorder="1" applyAlignment="1">
      <alignment horizontal="right" vertical="center" wrapText="1"/>
    </xf>
    <xf numFmtId="2" fontId="7" fillId="0" borderId="6" xfId="0" applyNumberFormat="1" applyFont="1" applyFill="1" applyBorder="1" applyAlignment="1">
      <alignment horizontal="right" vertical="center" wrapText="1"/>
    </xf>
    <xf numFmtId="0" fontId="6" fillId="0" borderId="12" xfId="0" applyFont="1" applyFill="1" applyBorder="1" applyAlignment="1">
      <alignment vertical="center"/>
    </xf>
    <xf numFmtId="164" fontId="6" fillId="0" borderId="7" xfId="1" applyNumberFormat="1" applyFont="1" applyFill="1" applyBorder="1" applyAlignment="1">
      <alignment horizontal="right" vertical="center"/>
    </xf>
    <xf numFmtId="164" fontId="6" fillId="0" borderId="8" xfId="1" applyNumberFormat="1" applyFont="1" applyFill="1" applyBorder="1" applyAlignment="1">
      <alignment horizontal="right" vertical="center" wrapText="1"/>
    </xf>
    <xf numFmtId="164" fontId="6" fillId="0" borderId="14" xfId="1" applyNumberFormat="1" applyFont="1" applyFill="1" applyBorder="1" applyAlignment="1">
      <alignment horizontal="right" vertical="center" wrapText="1"/>
    </xf>
    <xf numFmtId="0" fontId="0" fillId="0" borderId="0" xfId="0" applyFont="1" applyFill="1" applyBorder="1"/>
    <xf numFmtId="0" fontId="8" fillId="0" borderId="0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9" fillId="0" borderId="23" xfId="0" applyFont="1" applyFill="1" applyBorder="1" applyAlignment="1">
      <alignment vertical="center"/>
    </xf>
    <xf numFmtId="0" fontId="7" fillId="0" borderId="11" xfId="0" applyFont="1" applyFill="1" applyBorder="1" applyAlignment="1">
      <alignment horizontal="left" vertical="center"/>
    </xf>
    <xf numFmtId="164" fontId="7" fillId="0" borderId="13" xfId="1" applyNumberFormat="1" applyFont="1" applyFill="1" applyBorder="1" applyAlignment="1">
      <alignment horizontal="center" vertical="center" wrapText="1"/>
    </xf>
    <xf numFmtId="43" fontId="6" fillId="0" borderId="14" xfId="1" applyFont="1" applyFill="1" applyBorder="1" applyAlignment="1">
      <alignment horizontal="right" vertical="center" wrapText="1"/>
    </xf>
    <xf numFmtId="43" fontId="6" fillId="0" borderId="8" xfId="1" applyFont="1" applyFill="1" applyBorder="1" applyAlignment="1">
      <alignment horizontal="right" vertical="center" wrapText="1"/>
    </xf>
    <xf numFmtId="164" fontId="6" fillId="0" borderId="7" xfId="0" applyNumberFormat="1" applyFont="1" applyFill="1" applyBorder="1" applyAlignment="1">
      <alignment horizontal="right" vertical="center"/>
    </xf>
    <xf numFmtId="164" fontId="6" fillId="0" borderId="8" xfId="0" applyNumberFormat="1" applyFont="1" applyFill="1" applyBorder="1" applyAlignment="1">
      <alignment horizontal="right" vertical="center" wrapText="1"/>
    </xf>
    <xf numFmtId="43" fontId="6" fillId="0" borderId="9" xfId="1" applyFont="1" applyFill="1" applyBorder="1" applyAlignment="1">
      <alignment horizontal="right" vertical="center" wrapText="1"/>
    </xf>
    <xf numFmtId="2" fontId="6" fillId="0" borderId="9" xfId="0" applyNumberFormat="1" applyFont="1" applyFill="1" applyBorder="1" applyAlignment="1">
      <alignment horizontal="right" vertical="center" wrapText="1"/>
    </xf>
    <xf numFmtId="0" fontId="2" fillId="0" borderId="0" xfId="0" applyFont="1"/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12" fillId="0" borderId="0" xfId="3"/>
    <xf numFmtId="0" fontId="11" fillId="0" borderId="0" xfId="3" applyFont="1" applyBorder="1" applyAlignment="1" applyProtection="1">
      <alignment horizontal="left"/>
    </xf>
    <xf numFmtId="0" fontId="12" fillId="0" borderId="0" xfId="3" applyFont="1" applyBorder="1" applyAlignment="1" applyProtection="1">
      <alignment horizontal="left"/>
    </xf>
    <xf numFmtId="0" fontId="14" fillId="0" borderId="25" xfId="3" applyFont="1" applyBorder="1" applyAlignment="1" applyProtection="1"/>
    <xf numFmtId="166" fontId="14" fillId="0" borderId="25" xfId="3" applyNumberFormat="1" applyFont="1" applyBorder="1" applyAlignment="1" applyProtection="1"/>
    <xf numFmtId="166" fontId="15" fillId="0" borderId="25" xfId="3" applyNumberFormat="1" applyFont="1" applyBorder="1" applyAlignment="1" applyProtection="1">
      <alignment horizontal="right"/>
    </xf>
    <xf numFmtId="0" fontId="15" fillId="0" borderId="26" xfId="3" applyFont="1" applyBorder="1" applyAlignment="1" applyProtection="1">
      <alignment horizontal="right"/>
    </xf>
    <xf numFmtId="166" fontId="15" fillId="0" borderId="26" xfId="3" applyNumberFormat="1" applyFont="1" applyBorder="1" applyAlignment="1" applyProtection="1">
      <alignment horizontal="right" wrapText="1"/>
    </xf>
    <xf numFmtId="0" fontId="16" fillId="0" borderId="0" xfId="3" applyFont="1" applyBorder="1" applyAlignment="1" applyProtection="1">
      <alignment horizontal="left"/>
    </xf>
    <xf numFmtId="166" fontId="16" fillId="0" borderId="0" xfId="3" applyNumberFormat="1" applyFont="1" applyBorder="1" applyAlignment="1" applyProtection="1">
      <alignment horizontal="right"/>
    </xf>
    <xf numFmtId="0" fontId="16" fillId="0" borderId="0" xfId="3" applyFont="1" applyBorder="1" applyAlignment="1" applyProtection="1"/>
    <xf numFmtId="166" fontId="15" fillId="0" borderId="0" xfId="3" applyNumberFormat="1" applyFont="1" applyBorder="1" applyAlignment="1" applyProtection="1">
      <alignment horizontal="right"/>
    </xf>
    <xf numFmtId="0" fontId="17" fillId="0" borderId="0" xfId="3" applyFont="1" applyBorder="1" applyAlignment="1" applyProtection="1">
      <alignment horizontal="left"/>
    </xf>
    <xf numFmtId="0" fontId="18" fillId="0" borderId="0" xfId="3" applyFont="1" applyBorder="1" applyAlignment="1" applyProtection="1">
      <alignment horizontal="left"/>
    </xf>
    <xf numFmtId="1" fontId="14" fillId="0" borderId="0" xfId="3" applyNumberFormat="1" applyFont="1" applyBorder="1" applyAlignment="1" applyProtection="1"/>
    <xf numFmtId="0" fontId="14" fillId="0" borderId="0" xfId="3" applyFont="1" applyBorder="1" applyAlignment="1" applyProtection="1">
      <alignment horizontal="right"/>
    </xf>
    <xf numFmtId="0" fontId="15" fillId="0" borderId="26" xfId="3" applyFont="1" applyBorder="1" applyAlignment="1" applyProtection="1">
      <alignment horizontal="left" wrapText="1"/>
    </xf>
    <xf numFmtId="0" fontId="13" fillId="0" borderId="25" xfId="3" applyFont="1" applyBorder="1" applyAlignment="1" applyProtection="1"/>
    <xf numFmtId="166" fontId="15" fillId="0" borderId="0" xfId="3" applyNumberFormat="1" applyFont="1" applyBorder="1" applyAlignment="1" applyProtection="1"/>
    <xf numFmtId="0" fontId="15" fillId="0" borderId="25" xfId="3" applyFont="1" applyBorder="1" applyAlignment="1" applyProtection="1"/>
    <xf numFmtId="166" fontId="15" fillId="0" borderId="25" xfId="3" applyNumberFormat="1" applyFont="1" applyBorder="1" applyAlignment="1" applyProtection="1"/>
    <xf numFmtId="168" fontId="15" fillId="0" borderId="0" xfId="3" applyNumberFormat="1" applyFont="1" applyBorder="1" applyAlignment="1" applyProtection="1">
      <alignment horizontal="right"/>
    </xf>
    <xf numFmtId="0" fontId="15" fillId="0" borderId="0" xfId="3" applyFont="1" applyBorder="1" applyAlignment="1" applyProtection="1"/>
    <xf numFmtId="167" fontId="16" fillId="0" borderId="0" xfId="3" applyNumberFormat="1" applyFont="1" applyBorder="1" applyAlignment="1" applyProtection="1">
      <alignment horizontal="right"/>
    </xf>
    <xf numFmtId="167" fontId="15" fillId="0" borderId="0" xfId="3" applyNumberFormat="1" applyFont="1" applyBorder="1" applyAlignment="1" applyProtection="1">
      <alignment horizontal="right"/>
    </xf>
    <xf numFmtId="1" fontId="15" fillId="0" borderId="0" xfId="3" applyNumberFormat="1" applyFont="1" applyBorder="1" applyAlignment="1" applyProtection="1">
      <alignment horizontal="right"/>
    </xf>
    <xf numFmtId="167" fontId="15" fillId="0" borderId="25" xfId="3" applyNumberFormat="1" applyFont="1" applyBorder="1" applyAlignment="1" applyProtection="1"/>
    <xf numFmtId="167" fontId="15" fillId="0" borderId="0" xfId="3" applyNumberFormat="1" applyFont="1" applyBorder="1" applyAlignment="1" applyProtection="1"/>
    <xf numFmtId="0" fontId="19" fillId="0" borderId="0" xfId="0" applyFont="1"/>
    <xf numFmtId="43" fontId="0" fillId="0" borderId="0" xfId="0" applyNumberFormat="1" applyFill="1"/>
    <xf numFmtId="164" fontId="7" fillId="3" borderId="13" xfId="1" applyNumberFormat="1" applyFont="1" applyFill="1" applyBorder="1" applyAlignment="1">
      <alignment horizontal="center" vertical="center" wrapText="1"/>
    </xf>
    <xf numFmtId="164" fontId="7" fillId="3" borderId="13" xfId="1" applyNumberFormat="1" applyFont="1" applyFill="1" applyBorder="1" applyAlignment="1">
      <alignment horizontal="right" vertical="center" wrapText="1"/>
    </xf>
    <xf numFmtId="164" fontId="5" fillId="0" borderId="13" xfId="1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21" fillId="4" borderId="4" xfId="4" applyFont="1" applyFill="1" applyBorder="1" applyAlignment="1">
      <alignment horizontal="center" vertical="center" wrapText="1"/>
    </xf>
    <xf numFmtId="0" fontId="21" fillId="4" borderId="16" xfId="4" applyFont="1" applyFill="1" applyBorder="1" applyAlignment="1">
      <alignment horizontal="center" vertical="center" wrapText="1"/>
    </xf>
    <xf numFmtId="0" fontId="0" fillId="0" borderId="4" xfId="0" applyBorder="1"/>
    <xf numFmtId="0" fontId="2" fillId="0" borderId="4" xfId="0" applyFont="1" applyBorder="1"/>
    <xf numFmtId="43" fontId="0" fillId="0" borderId="0" xfId="1" applyFont="1" applyFill="1" applyBorder="1"/>
    <xf numFmtId="43" fontId="5" fillId="0" borderId="0" xfId="1" applyFont="1" applyFill="1" applyBorder="1"/>
    <xf numFmtId="0" fontId="21" fillId="4" borderId="29" xfId="4" applyFont="1" applyFill="1" applyBorder="1" applyAlignment="1">
      <alignment horizontal="center" vertical="center" wrapText="1"/>
    </xf>
    <xf numFmtId="0" fontId="21" fillId="0" borderId="0" xfId="4" applyFont="1" applyFill="1" applyBorder="1" applyAlignment="1">
      <alignment horizontal="center" vertical="center" wrapText="1"/>
    </xf>
    <xf numFmtId="43" fontId="22" fillId="0" borderId="0" xfId="1" applyFont="1" applyFill="1" applyBorder="1"/>
    <xf numFmtId="0" fontId="18" fillId="0" borderId="0" xfId="3" applyFont="1" applyBorder="1" applyAlignment="1" applyProtection="1">
      <alignment horizontal="left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21" fillId="4" borderId="27" xfId="4" applyFont="1" applyFill="1" applyBorder="1" applyAlignment="1">
      <alignment horizontal="center" vertical="center" wrapText="1"/>
    </xf>
    <xf numFmtId="0" fontId="21" fillId="4" borderId="16" xfId="4" applyFont="1" applyFill="1" applyBorder="1" applyAlignment="1">
      <alignment horizontal="center" vertical="center" wrapText="1"/>
    </xf>
    <xf numFmtId="0" fontId="21" fillId="4" borderId="24" xfId="4" applyFont="1" applyFill="1" applyBorder="1" applyAlignment="1">
      <alignment horizontal="center" vertical="center" wrapText="1"/>
    </xf>
    <xf numFmtId="0" fontId="21" fillId="4" borderId="13" xfId="4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43" fontId="5" fillId="0" borderId="0" xfId="1" applyFont="1" applyBorder="1"/>
    <xf numFmtId="43" fontId="23" fillId="0" borderId="4" xfId="1" applyFont="1" applyBorder="1"/>
    <xf numFmtId="0" fontId="24" fillId="0" borderId="4" xfId="0" applyFont="1" applyBorder="1"/>
    <xf numFmtId="0" fontId="22" fillId="0" borderId="4" xfId="0" applyFont="1" applyBorder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</cellXfs>
  <cellStyles count="5">
    <cellStyle name="0,0_x000d__x000a_NA_x000d__x000a_" xfId="4" xr:uid="{E55D135A-5D9D-4B83-BA57-57BD2AC0943E}"/>
    <cellStyle name="Comma" xfId="1" builtinId="3"/>
    <cellStyle name="Normal" xfId="0" builtinId="0"/>
    <cellStyle name="Normal 2" xfId="2" xr:uid="{74C26959-7401-4CC8-A17D-A48E760EB877}"/>
    <cellStyle name="Normal 3" xfId="3" xr:uid="{2DA45EB0-F129-4796-8AC9-0E082B1A43B3}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02C0B-7651-4F8B-99EB-07D0AC1BB7AF}">
  <dimension ref="B1:G38"/>
  <sheetViews>
    <sheetView tabSelected="1" workbookViewId="0">
      <selection activeCell="J11" sqref="J11"/>
    </sheetView>
  </sheetViews>
  <sheetFormatPr defaultRowHeight="14.4"/>
  <cols>
    <col min="1" max="1" width="6.44140625" customWidth="1"/>
    <col min="2" max="2" width="49.33203125" customWidth="1"/>
    <col min="3" max="3" width="18.44140625" customWidth="1"/>
    <col min="4" max="4" width="18.5546875" customWidth="1"/>
    <col min="5" max="5" width="17" customWidth="1"/>
    <col min="6" max="6" width="16.88671875" customWidth="1"/>
    <col min="7" max="7" width="20.88671875" customWidth="1"/>
  </cols>
  <sheetData>
    <row r="1" spans="2:7" ht="15" thickBot="1">
      <c r="B1" s="66" t="s">
        <v>49</v>
      </c>
      <c r="E1" s="109" t="s">
        <v>75</v>
      </c>
      <c r="F1" s="110"/>
      <c r="G1" s="111"/>
    </row>
    <row r="3" spans="2:7">
      <c r="B3" s="39" t="s">
        <v>12</v>
      </c>
      <c r="C3" s="38"/>
      <c r="D3" s="38"/>
      <c r="E3" s="38"/>
      <c r="F3" s="38"/>
      <c r="G3" s="38"/>
    </row>
    <row r="4" spans="2:7">
      <c r="B4" s="40" t="s">
        <v>13</v>
      </c>
      <c r="C4" s="38"/>
      <c r="D4" s="38"/>
      <c r="E4" s="38"/>
      <c r="F4" s="38"/>
      <c r="G4" s="38"/>
    </row>
    <row r="5" spans="2:7" ht="15" thickBot="1">
      <c r="B5" s="55"/>
      <c r="C5" s="41"/>
      <c r="D5" s="42"/>
      <c r="E5" s="41"/>
      <c r="F5" s="42"/>
      <c r="G5" s="43" t="s">
        <v>14</v>
      </c>
    </row>
    <row r="6" spans="2:7" ht="33.6">
      <c r="B6" s="54" t="s">
        <v>15</v>
      </c>
      <c r="C6" s="44">
        <v>2018</v>
      </c>
      <c r="D6" s="45" t="s">
        <v>16</v>
      </c>
      <c r="E6" s="44">
        <v>2019</v>
      </c>
      <c r="F6" s="45" t="s">
        <v>16</v>
      </c>
      <c r="G6" s="45" t="s">
        <v>17</v>
      </c>
    </row>
    <row r="7" spans="2:7">
      <c r="B7" s="46" t="s">
        <v>18</v>
      </c>
      <c r="C7" s="61">
        <v>314537</v>
      </c>
      <c r="D7" s="47">
        <v>100.00000000000001</v>
      </c>
      <c r="E7" s="61">
        <v>373356</v>
      </c>
      <c r="F7" s="47">
        <v>100</v>
      </c>
      <c r="G7" s="47">
        <v>18.700184715947572</v>
      </c>
    </row>
    <row r="8" spans="2:7">
      <c r="B8" s="60"/>
      <c r="C8" s="52"/>
      <c r="D8" s="56"/>
      <c r="E8" s="52"/>
      <c r="F8" s="56"/>
      <c r="G8" s="56"/>
    </row>
    <row r="9" spans="2:7">
      <c r="B9" s="46" t="s">
        <v>19</v>
      </c>
      <c r="C9" s="52"/>
      <c r="D9" s="56"/>
      <c r="E9" s="52"/>
      <c r="F9" s="56"/>
      <c r="G9" s="56"/>
    </row>
    <row r="10" spans="2:7">
      <c r="B10" s="46" t="s">
        <v>20</v>
      </c>
      <c r="C10" s="62">
        <v>103192</v>
      </c>
      <c r="D10" s="49">
        <v>32.807587024737948</v>
      </c>
      <c r="E10" s="62">
        <v>113678</v>
      </c>
      <c r="F10" s="49">
        <v>30.447615680476542</v>
      </c>
      <c r="G10" s="49">
        <v>10.161640437243193</v>
      </c>
    </row>
    <row r="11" spans="2:7">
      <c r="B11" s="46" t="s">
        <v>21</v>
      </c>
      <c r="C11" s="62">
        <v>1695</v>
      </c>
      <c r="D11" s="49">
        <v>0.5388873169134315</v>
      </c>
      <c r="E11" s="62">
        <v>2375</v>
      </c>
      <c r="F11" s="49">
        <v>0.63612209258723573</v>
      </c>
      <c r="G11" s="49">
        <v>40.117994100294993</v>
      </c>
    </row>
    <row r="12" spans="2:7">
      <c r="B12" s="46" t="s">
        <v>22</v>
      </c>
      <c r="C12" s="62">
        <v>212</v>
      </c>
      <c r="D12" s="49">
        <v>6.7400655566753676E-2</v>
      </c>
      <c r="E12" s="62">
        <v>203</v>
      </c>
      <c r="F12" s="49">
        <v>5.4371698861140572E-2</v>
      </c>
      <c r="G12" s="49">
        <v>-4.2452830188679229</v>
      </c>
    </row>
    <row r="13" spans="2:7">
      <c r="B13" s="46" t="s">
        <v>23</v>
      </c>
      <c r="C13" s="62">
        <v>2</v>
      </c>
      <c r="D13" s="49">
        <v>6.3585524119578931E-4</v>
      </c>
      <c r="E13" s="62" t="s">
        <v>24</v>
      </c>
      <c r="F13" s="49" t="s">
        <v>24</v>
      </c>
      <c r="G13" s="49">
        <v>-100</v>
      </c>
    </row>
    <row r="14" spans="2:7">
      <c r="B14" s="46" t="s">
        <v>25</v>
      </c>
      <c r="C14" s="62">
        <v>12</v>
      </c>
      <c r="D14" s="49">
        <v>3.8151314471747363E-3</v>
      </c>
      <c r="E14" s="62">
        <v>6</v>
      </c>
      <c r="F14" s="49">
        <v>1.6070452865361746E-3</v>
      </c>
      <c r="G14" s="49">
        <v>-50</v>
      </c>
    </row>
    <row r="15" spans="2:7">
      <c r="B15" s="46" t="s">
        <v>26</v>
      </c>
      <c r="C15" s="62">
        <v>5</v>
      </c>
      <c r="D15" s="49">
        <v>1.5896381029894735E-3</v>
      </c>
      <c r="E15" s="62">
        <v>121</v>
      </c>
      <c r="F15" s="49">
        <v>3.2408746611812853E-2</v>
      </c>
      <c r="G15" s="62">
        <v>2320</v>
      </c>
    </row>
    <row r="16" spans="2:7">
      <c r="B16" s="46" t="s">
        <v>27</v>
      </c>
      <c r="C16" s="62">
        <v>49</v>
      </c>
      <c r="D16" s="49">
        <v>1.557845340929684E-2</v>
      </c>
      <c r="E16" s="62">
        <v>43</v>
      </c>
      <c r="F16" s="49">
        <v>1.1517157886842586E-2</v>
      </c>
      <c r="G16" s="49">
        <v>-12.244897959183675</v>
      </c>
    </row>
    <row r="17" spans="2:7">
      <c r="B17" s="48"/>
      <c r="C17" s="63"/>
      <c r="D17" s="56"/>
      <c r="E17" s="63"/>
      <c r="F17" s="49"/>
      <c r="G17" s="49"/>
    </row>
    <row r="18" spans="2:7">
      <c r="B18" s="46" t="s">
        <v>28</v>
      </c>
      <c r="C18" s="63"/>
      <c r="D18" s="56"/>
      <c r="E18" s="63"/>
      <c r="F18" s="49"/>
      <c r="G18" s="49"/>
    </row>
    <row r="19" spans="2:7">
      <c r="B19" s="46" t="s">
        <v>20</v>
      </c>
      <c r="C19" s="62">
        <v>9235</v>
      </c>
      <c r="D19" s="49">
        <v>2.9360615762215576</v>
      </c>
      <c r="E19" s="62">
        <v>9411</v>
      </c>
      <c r="F19" s="49">
        <v>2.5206505319319898</v>
      </c>
      <c r="G19" s="49">
        <v>1.9057931781266859</v>
      </c>
    </row>
    <row r="20" spans="2:7">
      <c r="B20" s="46" t="s">
        <v>21</v>
      </c>
      <c r="C20" s="62">
        <v>375</v>
      </c>
      <c r="D20" s="49">
        <v>0.11922285772421051</v>
      </c>
      <c r="E20" s="62">
        <v>281</v>
      </c>
      <c r="F20" s="49">
        <v>7.5263287586110839E-2</v>
      </c>
      <c r="G20" s="49">
        <v>-25.066666666666677</v>
      </c>
    </row>
    <row r="21" spans="2:7">
      <c r="B21" s="46" t="s">
        <v>29</v>
      </c>
      <c r="C21" s="62">
        <v>76680</v>
      </c>
      <c r="D21" s="49">
        <v>24.378689947446563</v>
      </c>
      <c r="E21" s="62">
        <v>99730</v>
      </c>
      <c r="F21" s="49">
        <v>26.711771071042119</v>
      </c>
      <c r="G21" s="49">
        <v>30.059989567031806</v>
      </c>
    </row>
    <row r="22" spans="2:7">
      <c r="B22" s="46" t="s">
        <v>30</v>
      </c>
      <c r="C22" s="62">
        <v>116915</v>
      </c>
      <c r="D22" s="49">
        <v>37.17050776220286</v>
      </c>
      <c r="E22" s="62">
        <v>137419</v>
      </c>
      <c r="F22" s="49">
        <v>36.80642603841909</v>
      </c>
      <c r="G22" s="49">
        <v>17.537527263396484</v>
      </c>
    </row>
    <row r="23" spans="2:7">
      <c r="B23" s="46" t="s">
        <v>31</v>
      </c>
      <c r="C23" s="62">
        <v>2</v>
      </c>
      <c r="D23" s="49">
        <v>6.3585524119578931E-4</v>
      </c>
      <c r="E23" s="62">
        <v>5</v>
      </c>
      <c r="F23" s="49">
        <v>1.3392044054468123E-3</v>
      </c>
      <c r="G23" s="49">
        <v>150</v>
      </c>
    </row>
    <row r="24" spans="2:7">
      <c r="B24" s="46" t="s">
        <v>32</v>
      </c>
      <c r="C24" s="62">
        <v>74</v>
      </c>
      <c r="D24" s="49">
        <v>2.3526643924244205E-2</v>
      </c>
      <c r="E24" s="62">
        <v>74</v>
      </c>
      <c r="F24" s="49">
        <v>1.9820225200612822E-2</v>
      </c>
      <c r="G24" s="49">
        <v>0</v>
      </c>
    </row>
    <row r="25" spans="2:7">
      <c r="B25" s="46" t="s">
        <v>33</v>
      </c>
      <c r="C25" s="62">
        <v>1</v>
      </c>
      <c r="D25" s="49">
        <v>3.1792762059789465E-4</v>
      </c>
      <c r="E25" s="62" t="s">
        <v>24</v>
      </c>
      <c r="F25" s="49" t="s">
        <v>24</v>
      </c>
      <c r="G25" s="49">
        <v>-100</v>
      </c>
    </row>
    <row r="26" spans="2:7">
      <c r="B26" s="46" t="s">
        <v>34</v>
      </c>
      <c r="C26" s="62">
        <v>30</v>
      </c>
      <c r="D26" s="49">
        <v>9.5378286179368405E-3</v>
      </c>
      <c r="E26" s="62">
        <v>47</v>
      </c>
      <c r="F26" s="49">
        <v>1.2588521411200036E-2</v>
      </c>
      <c r="G26" s="49">
        <v>56.666666666666657</v>
      </c>
    </row>
    <row r="27" spans="2:7">
      <c r="B27" s="46" t="s">
        <v>35</v>
      </c>
      <c r="C27" s="62">
        <v>1486</v>
      </c>
      <c r="D27" s="49">
        <v>0.47244044420847148</v>
      </c>
      <c r="E27" s="62">
        <v>3375</v>
      </c>
      <c r="F27" s="49">
        <v>0.90396297367659817</v>
      </c>
      <c r="G27" s="49">
        <v>127.11978465679675</v>
      </c>
    </row>
    <row r="28" spans="2:7">
      <c r="B28" s="46" t="s">
        <v>36</v>
      </c>
      <c r="C28" s="62">
        <v>24</v>
      </c>
      <c r="D28" s="49">
        <v>7.6302628943494726E-3</v>
      </c>
      <c r="E28" s="62">
        <v>27</v>
      </c>
      <c r="F28" s="49">
        <v>7.2317037894127851E-3</v>
      </c>
      <c r="G28" s="49">
        <v>12.5</v>
      </c>
    </row>
    <row r="29" spans="2:7">
      <c r="B29" s="46" t="s">
        <v>37</v>
      </c>
      <c r="C29" s="62">
        <v>70</v>
      </c>
      <c r="D29" s="49">
        <v>2.2254933441852628E-2</v>
      </c>
      <c r="E29" s="62">
        <v>66</v>
      </c>
      <c r="F29" s="49">
        <v>1.7677498151897921E-2</v>
      </c>
      <c r="G29" s="49">
        <v>-5.7142857142857224</v>
      </c>
    </row>
    <row r="30" spans="2:7">
      <c r="B30" s="46" t="s">
        <v>38</v>
      </c>
      <c r="C30" s="62">
        <v>3571</v>
      </c>
      <c r="D30" s="49">
        <v>1.1353195331550821</v>
      </c>
      <c r="E30" s="62">
        <v>2327</v>
      </c>
      <c r="F30" s="49">
        <v>0.62326573029494636</v>
      </c>
      <c r="G30" s="49">
        <v>-34.836180341640997</v>
      </c>
    </row>
    <row r="31" spans="2:7">
      <c r="B31" s="46" t="s">
        <v>39</v>
      </c>
      <c r="C31" s="62">
        <v>907</v>
      </c>
      <c r="D31" s="49">
        <v>0.28836035188229048</v>
      </c>
      <c r="E31" s="62">
        <v>4168</v>
      </c>
      <c r="F31" s="49">
        <v>1.1163607923804626</v>
      </c>
      <c r="G31" s="49">
        <v>359.53693495038584</v>
      </c>
    </row>
    <row r="32" spans="2:7" ht="15" thickBot="1">
      <c r="B32" s="57"/>
      <c r="C32" s="64"/>
      <c r="D32" s="58"/>
      <c r="E32" s="64"/>
      <c r="F32" s="58"/>
      <c r="G32" s="58"/>
    </row>
    <row r="33" spans="2:7">
      <c r="B33" s="50" t="s">
        <v>40</v>
      </c>
      <c r="C33" s="59"/>
      <c r="D33" s="49"/>
      <c r="E33" s="59"/>
      <c r="F33" s="49"/>
      <c r="G33" s="49"/>
    </row>
    <row r="34" spans="2:7">
      <c r="B34" s="51" t="s">
        <v>41</v>
      </c>
      <c r="C34" s="65"/>
      <c r="D34" s="56"/>
      <c r="E34" s="65"/>
      <c r="F34" s="56"/>
      <c r="G34" s="56"/>
    </row>
    <row r="35" spans="2:7">
      <c r="B35" s="50" t="s">
        <v>42</v>
      </c>
      <c r="C35" s="53"/>
    </row>
    <row r="36" spans="2:7">
      <c r="B36" s="81" t="s">
        <v>43</v>
      </c>
      <c r="C36" s="81"/>
    </row>
    <row r="37" spans="2:7">
      <c r="B37" s="50" t="s">
        <v>44</v>
      </c>
      <c r="C37" s="38"/>
    </row>
    <row r="38" spans="2:7">
      <c r="B38" s="51" t="s">
        <v>45</v>
      </c>
      <c r="C38" s="38"/>
    </row>
  </sheetData>
  <mergeCells count="2">
    <mergeCell ref="B36:C36"/>
    <mergeCell ref="E1:G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F2EA2-1124-49CE-9A8D-53CC7728E6BF}">
  <dimension ref="A1:H21"/>
  <sheetViews>
    <sheetView workbookViewId="0">
      <selection activeCell="I8" sqref="I8"/>
    </sheetView>
  </sheetViews>
  <sheetFormatPr defaultRowHeight="14.4"/>
  <cols>
    <col min="1" max="1" width="28.33203125" customWidth="1"/>
    <col min="2" max="2" width="24.33203125" customWidth="1"/>
    <col min="3" max="4" width="21.6640625" customWidth="1"/>
    <col min="5" max="5" width="21.44140625" customWidth="1"/>
    <col min="6" max="6" width="22" customWidth="1"/>
    <col min="7" max="7" width="23.44140625" customWidth="1"/>
  </cols>
  <sheetData>
    <row r="1" spans="1:8" ht="15" thickBot="1">
      <c r="A1" s="66" t="s">
        <v>48</v>
      </c>
      <c r="E1" s="109" t="s">
        <v>75</v>
      </c>
      <c r="F1" s="110"/>
      <c r="G1" s="111"/>
    </row>
    <row r="2" spans="1:8" ht="15" thickBot="1"/>
    <row r="3" spans="1:8" ht="16.5" customHeight="1" thickBot="1">
      <c r="A3" s="82" t="s">
        <v>7</v>
      </c>
      <c r="B3" s="83"/>
      <c r="C3" s="83"/>
      <c r="D3" s="83"/>
      <c r="E3" s="83"/>
      <c r="F3" s="83"/>
      <c r="G3" s="84"/>
    </row>
    <row r="4" spans="1:8" ht="16.2" thickBot="1">
      <c r="A4" s="5"/>
      <c r="B4" s="93">
        <v>2018</v>
      </c>
      <c r="C4" s="94"/>
      <c r="D4" s="95"/>
      <c r="E4" s="87">
        <v>2019</v>
      </c>
      <c r="F4" s="88"/>
      <c r="G4" s="89"/>
    </row>
    <row r="5" spans="1:8">
      <c r="A5" s="6" t="s">
        <v>3</v>
      </c>
      <c r="B5" s="7" t="s">
        <v>5</v>
      </c>
      <c r="C5" s="8" t="s">
        <v>6</v>
      </c>
      <c r="D5" s="9" t="s">
        <v>4</v>
      </c>
      <c r="E5" s="10" t="s">
        <v>5</v>
      </c>
      <c r="F5" s="8" t="s">
        <v>6</v>
      </c>
      <c r="G5" s="9" t="s">
        <v>4</v>
      </c>
    </row>
    <row r="6" spans="1:8">
      <c r="A6" s="11" t="s">
        <v>1</v>
      </c>
      <c r="B6" s="12">
        <v>14175923.77</v>
      </c>
      <c r="C6" s="13">
        <v>11953949.470000001</v>
      </c>
      <c r="D6" s="15">
        <f>C6/B6</f>
        <v>0.84325717772958941</v>
      </c>
      <c r="E6" s="69">
        <v>15261470.43</v>
      </c>
      <c r="F6" s="13">
        <v>22428846.149999999</v>
      </c>
      <c r="G6" s="3">
        <f>F6/E6</f>
        <v>1.4696386074248022</v>
      </c>
    </row>
    <row r="7" spans="1:8">
      <c r="A7" s="11" t="s">
        <v>9</v>
      </c>
      <c r="B7" s="12">
        <v>959845.28</v>
      </c>
      <c r="C7" s="13">
        <v>981332.36</v>
      </c>
      <c r="D7" s="15">
        <f t="shared" ref="D7:D8" si="0">C7/B7</f>
        <v>1.0223859828742399</v>
      </c>
      <c r="E7" s="69">
        <v>882739.75</v>
      </c>
      <c r="F7" s="13">
        <v>1324109.6299999999</v>
      </c>
      <c r="G7" s="3">
        <f>F7/E7</f>
        <v>1.5000000056641836</v>
      </c>
    </row>
    <row r="8" spans="1:8" ht="15" thickBot="1">
      <c r="A8" s="16" t="s">
        <v>2</v>
      </c>
      <c r="B8" s="17">
        <f>SUM(B6:B7)</f>
        <v>15135769.049999999</v>
      </c>
      <c r="C8" s="18">
        <f>SUM(C6:C7)</f>
        <v>12935281.83</v>
      </c>
      <c r="D8" s="32">
        <f t="shared" si="0"/>
        <v>0.85461675500393564</v>
      </c>
      <c r="E8" s="19">
        <f>SUM(E6:E7)</f>
        <v>16144210.18</v>
      </c>
      <c r="F8" s="18">
        <f>SUM(F6:F7)</f>
        <v>23752955.779999997</v>
      </c>
      <c r="G8" s="4">
        <f>F8/E8</f>
        <v>1.471298720418418</v>
      </c>
    </row>
    <row r="9" spans="1:8">
      <c r="A9" s="20"/>
      <c r="B9" s="20"/>
      <c r="C9" s="21"/>
      <c r="D9" s="21"/>
      <c r="E9" s="22"/>
      <c r="F9" s="22"/>
      <c r="G9" s="23"/>
    </row>
    <row r="10" spans="1:8" ht="15" thickBot="1">
      <c r="A10" s="20"/>
      <c r="B10" s="20"/>
      <c r="C10" s="21"/>
      <c r="D10" s="21"/>
      <c r="E10" s="22"/>
      <c r="F10" s="22"/>
      <c r="G10" s="23"/>
      <c r="H10" s="1"/>
    </row>
    <row r="11" spans="1:8" ht="15" thickBot="1">
      <c r="A11" s="82" t="s">
        <v>8</v>
      </c>
      <c r="B11" s="83"/>
      <c r="C11" s="83"/>
      <c r="D11" s="83"/>
      <c r="E11" s="83"/>
      <c r="F11" s="83"/>
      <c r="G11" s="84"/>
    </row>
    <row r="12" spans="1:8" ht="15" thickBot="1">
      <c r="A12" s="24"/>
      <c r="B12" s="90">
        <v>2018</v>
      </c>
      <c r="C12" s="91"/>
      <c r="D12" s="92"/>
      <c r="E12" s="85">
        <v>2019</v>
      </c>
      <c r="F12" s="85"/>
      <c r="G12" s="86"/>
    </row>
    <row r="13" spans="1:8">
      <c r="A13" s="6" t="s">
        <v>0</v>
      </c>
      <c r="B13" s="7" t="s">
        <v>5</v>
      </c>
      <c r="C13" s="8" t="s">
        <v>6</v>
      </c>
      <c r="D13" s="9" t="s">
        <v>4</v>
      </c>
      <c r="E13" s="10" t="s">
        <v>5</v>
      </c>
      <c r="F13" s="8" t="s">
        <v>6</v>
      </c>
      <c r="G13" s="9" t="s">
        <v>4</v>
      </c>
    </row>
    <row r="14" spans="1:8" ht="15.75" customHeight="1">
      <c r="A14" s="25" t="s">
        <v>1</v>
      </c>
      <c r="B14" s="12">
        <v>53390032.25</v>
      </c>
      <c r="C14" s="13">
        <v>37574908.399999999</v>
      </c>
      <c r="D14" s="14">
        <f>C14/B14</f>
        <v>0.70378133925925845</v>
      </c>
      <c r="E14" s="68">
        <v>48859006.979999997</v>
      </c>
      <c r="F14" s="13">
        <v>35769405.420000002</v>
      </c>
      <c r="G14" s="3">
        <f>F14/E14</f>
        <v>0.73209440041714091</v>
      </c>
    </row>
    <row r="15" spans="1:8" ht="15.75" customHeight="1">
      <c r="A15" s="11" t="s">
        <v>9</v>
      </c>
      <c r="B15" s="12">
        <v>789308</v>
      </c>
      <c r="C15" s="13">
        <v>750712</v>
      </c>
      <c r="D15" s="14">
        <f>C15/B15</f>
        <v>0.95110147116208121</v>
      </c>
      <c r="E15" s="70">
        <v>707628</v>
      </c>
      <c r="F15" s="26">
        <v>1012479.66</v>
      </c>
      <c r="G15" s="3">
        <f>F15/E15</f>
        <v>1.4308077973172346</v>
      </c>
    </row>
    <row r="16" spans="1:8" ht="15.75" customHeight="1" thickBot="1">
      <c r="A16" s="16" t="s">
        <v>2</v>
      </c>
      <c r="B16" s="29">
        <f>SUM(B14:B15)</f>
        <v>54179340.25</v>
      </c>
      <c r="C16" s="30">
        <f>SUM(C14:C15)</f>
        <v>38325620.399999999</v>
      </c>
      <c r="D16" s="31">
        <f>C16/B16</f>
        <v>0.70738440562682925</v>
      </c>
      <c r="E16" s="27">
        <f>SUM(E14:E15)</f>
        <v>49566634.979999997</v>
      </c>
      <c r="F16" s="28">
        <f>SUM(F14:F15)</f>
        <v>36781885.079999998</v>
      </c>
      <c r="G16" s="4">
        <f>F16/E16</f>
        <v>0.7420694403572361</v>
      </c>
    </row>
    <row r="17" spans="1:7">
      <c r="A17" s="2"/>
      <c r="B17" s="2"/>
      <c r="C17" s="2"/>
      <c r="D17" s="2"/>
      <c r="E17" s="2"/>
      <c r="F17" s="2"/>
      <c r="G17" s="2"/>
    </row>
    <row r="18" spans="1:7">
      <c r="A18" s="2"/>
      <c r="B18" s="2"/>
      <c r="C18" s="2"/>
      <c r="D18" s="2"/>
      <c r="E18" s="2"/>
      <c r="F18" s="2"/>
      <c r="G18" s="2"/>
    </row>
    <row r="19" spans="1:7">
      <c r="A19" s="2"/>
      <c r="B19" s="2"/>
      <c r="C19" s="2"/>
      <c r="D19" s="2"/>
      <c r="E19" s="67">
        <f>E6+E14</f>
        <v>64120477.409999996</v>
      </c>
      <c r="F19" s="67">
        <f>F6+F14</f>
        <v>58198251.57</v>
      </c>
      <c r="G19" s="2">
        <f>F19/E19</f>
        <v>0.9076390869311215</v>
      </c>
    </row>
    <row r="20" spans="1:7">
      <c r="A20" s="2"/>
      <c r="B20" s="2"/>
      <c r="C20" s="2"/>
      <c r="D20" s="2"/>
      <c r="E20" s="2"/>
      <c r="F20" s="2"/>
      <c r="G20" s="2"/>
    </row>
    <row r="21" spans="1:7">
      <c r="A21" s="2"/>
      <c r="B21" s="2"/>
      <c r="C21" s="2"/>
      <c r="D21" s="2"/>
      <c r="E21" s="2"/>
      <c r="F21" s="2"/>
      <c r="G21" s="2"/>
    </row>
  </sheetData>
  <mergeCells count="7">
    <mergeCell ref="E1:G1"/>
    <mergeCell ref="A3:G3"/>
    <mergeCell ref="A11:G11"/>
    <mergeCell ref="E12:G12"/>
    <mergeCell ref="E4:G4"/>
    <mergeCell ref="B12:D12"/>
    <mergeCell ref="B4:D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9CA3D-DF31-4AA9-9E21-69045411AC59}">
  <dimension ref="A1:O5"/>
  <sheetViews>
    <sheetView workbookViewId="0">
      <selection activeCell="D11" sqref="D11"/>
    </sheetView>
  </sheetViews>
  <sheetFormatPr defaultRowHeight="14.4"/>
  <cols>
    <col min="2" max="2" width="22.6640625" customWidth="1"/>
    <col min="3" max="3" width="24.33203125" customWidth="1"/>
    <col min="4" max="5" width="23" customWidth="1"/>
  </cols>
  <sheetData>
    <row r="1" spans="1:15" ht="15" thickBot="1">
      <c r="A1" s="106" t="s">
        <v>76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8"/>
    </row>
    <row r="2" spans="1:15">
      <c r="B2" s="33" t="s">
        <v>47</v>
      </c>
    </row>
    <row r="3" spans="1:15">
      <c r="B3" s="33"/>
    </row>
    <row r="4" spans="1:15">
      <c r="B4" s="34" t="s">
        <v>0</v>
      </c>
      <c r="C4" s="37" t="s">
        <v>46</v>
      </c>
      <c r="D4" s="35" t="s">
        <v>10</v>
      </c>
      <c r="E4" s="35" t="s">
        <v>11</v>
      </c>
    </row>
    <row r="5" spans="1:15">
      <c r="B5" s="36" t="s">
        <v>1</v>
      </c>
      <c r="C5" s="103" t="s">
        <v>73</v>
      </c>
      <c r="D5" s="103" t="s">
        <v>73</v>
      </c>
      <c r="E5" s="103" t="s">
        <v>73</v>
      </c>
    </row>
  </sheetData>
  <mergeCells count="1">
    <mergeCell ref="A1:O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2AA4E-E862-4F0B-B5C4-4A9AE490F928}">
  <dimension ref="A1:J18"/>
  <sheetViews>
    <sheetView workbookViewId="0">
      <selection activeCell="B7" sqref="B7"/>
    </sheetView>
  </sheetViews>
  <sheetFormatPr defaultRowHeight="14.4"/>
  <cols>
    <col min="1" max="1" width="61.6640625" customWidth="1"/>
    <col min="2" max="2" width="24.5546875" customWidth="1"/>
    <col min="3" max="6" width="22.5546875" customWidth="1"/>
    <col min="7" max="7" width="18.5546875" customWidth="1"/>
    <col min="8" max="8" width="16" customWidth="1"/>
    <col min="9" max="9" width="16.33203125" customWidth="1"/>
    <col min="10" max="10" width="25.5546875" customWidth="1"/>
  </cols>
  <sheetData>
    <row r="1" spans="1:10" ht="15" thickBot="1">
      <c r="A1" s="33" t="s">
        <v>67</v>
      </c>
      <c r="B1" s="106" t="s">
        <v>74</v>
      </c>
      <c r="C1" s="107"/>
      <c r="D1" s="107"/>
      <c r="E1" s="107"/>
      <c r="F1" s="107"/>
      <c r="G1" s="107"/>
      <c r="H1" s="107"/>
      <c r="I1" s="107"/>
      <c r="J1" s="108"/>
    </row>
    <row r="3" spans="1:10" ht="15" customHeight="1">
      <c r="A3" s="96" t="s">
        <v>57</v>
      </c>
      <c r="B3" s="100" t="s">
        <v>71</v>
      </c>
      <c r="C3" s="101"/>
      <c r="D3" s="101"/>
      <c r="E3" s="96" t="s">
        <v>72</v>
      </c>
      <c r="F3" s="96" t="s">
        <v>66</v>
      </c>
      <c r="G3" s="96" t="s">
        <v>58</v>
      </c>
      <c r="H3" s="96" t="s">
        <v>52</v>
      </c>
      <c r="I3" s="96" t="s">
        <v>56</v>
      </c>
      <c r="J3" s="96" t="s">
        <v>59</v>
      </c>
    </row>
    <row r="4" spans="1:10" ht="39.6">
      <c r="A4" s="97"/>
      <c r="B4" s="73" t="s">
        <v>60</v>
      </c>
      <c r="C4" s="73" t="s">
        <v>61</v>
      </c>
      <c r="D4" s="78" t="s">
        <v>62</v>
      </c>
      <c r="E4" s="97"/>
      <c r="F4" s="97"/>
      <c r="G4" s="97"/>
      <c r="H4" s="97"/>
      <c r="I4" s="97"/>
      <c r="J4" s="97"/>
    </row>
    <row r="5" spans="1:10">
      <c r="A5" s="74" t="s">
        <v>63</v>
      </c>
      <c r="B5" s="103" t="s">
        <v>73</v>
      </c>
      <c r="C5" s="103" t="s">
        <v>73</v>
      </c>
      <c r="D5" s="103" t="s">
        <v>73</v>
      </c>
      <c r="E5" s="103" t="s">
        <v>73</v>
      </c>
      <c r="F5" s="103" t="s">
        <v>73</v>
      </c>
      <c r="G5" s="103" t="s">
        <v>73</v>
      </c>
      <c r="H5" s="103" t="s">
        <v>73</v>
      </c>
      <c r="I5" s="103" t="s">
        <v>73</v>
      </c>
      <c r="J5" s="103" t="s">
        <v>73</v>
      </c>
    </row>
    <row r="6" spans="1:10">
      <c r="A6" s="74" t="s">
        <v>64</v>
      </c>
      <c r="B6" s="103" t="s">
        <v>73</v>
      </c>
      <c r="C6" s="103" t="s">
        <v>73</v>
      </c>
      <c r="D6" s="103" t="s">
        <v>73</v>
      </c>
      <c r="E6" s="103" t="s">
        <v>73</v>
      </c>
      <c r="F6" s="103" t="s">
        <v>73</v>
      </c>
      <c r="G6" s="103" t="s">
        <v>73</v>
      </c>
      <c r="H6" s="103" t="s">
        <v>73</v>
      </c>
      <c r="I6" s="103" t="s">
        <v>73</v>
      </c>
      <c r="J6" s="103" t="s">
        <v>73</v>
      </c>
    </row>
    <row r="7" spans="1:10">
      <c r="A7" s="74" t="s">
        <v>70</v>
      </c>
      <c r="B7" s="103" t="s">
        <v>73</v>
      </c>
      <c r="C7" s="103" t="s">
        <v>73</v>
      </c>
      <c r="D7" s="103" t="s">
        <v>73</v>
      </c>
      <c r="E7" s="103" t="s">
        <v>73</v>
      </c>
      <c r="F7" s="103" t="s">
        <v>73</v>
      </c>
      <c r="G7" s="103" t="s">
        <v>73</v>
      </c>
      <c r="H7" s="103" t="s">
        <v>73</v>
      </c>
      <c r="I7" s="103" t="s">
        <v>73</v>
      </c>
      <c r="J7" s="103" t="s">
        <v>73</v>
      </c>
    </row>
    <row r="8" spans="1:10">
      <c r="A8" s="75" t="s">
        <v>65</v>
      </c>
      <c r="B8" s="103" t="s">
        <v>73</v>
      </c>
      <c r="C8" s="103" t="s">
        <v>73</v>
      </c>
      <c r="D8" s="103" t="s">
        <v>73</v>
      </c>
      <c r="E8" s="103" t="s">
        <v>73</v>
      </c>
      <c r="F8" s="103" t="s">
        <v>73</v>
      </c>
      <c r="G8" s="103" t="s">
        <v>73</v>
      </c>
      <c r="H8" s="103" t="s">
        <v>73</v>
      </c>
      <c r="I8" s="103" t="s">
        <v>73</v>
      </c>
      <c r="J8" s="103" t="s">
        <v>73</v>
      </c>
    </row>
    <row r="11" spans="1:10">
      <c r="A11" s="33" t="s">
        <v>50</v>
      </c>
      <c r="B11" s="71"/>
      <c r="C11" s="71"/>
      <c r="D11" s="71"/>
      <c r="E11" s="102"/>
      <c r="F11" s="71"/>
    </row>
    <row r="12" spans="1:10">
      <c r="A12" s="33"/>
      <c r="B12" s="71"/>
      <c r="C12" s="71"/>
      <c r="D12" s="71"/>
      <c r="E12" s="71"/>
      <c r="F12" s="71"/>
    </row>
    <row r="13" spans="1:10" ht="39.6">
      <c r="A13" s="98" t="s">
        <v>51</v>
      </c>
      <c r="B13" s="99"/>
      <c r="C13" s="72" t="s">
        <v>53</v>
      </c>
      <c r="D13" s="72" t="s">
        <v>54</v>
      </c>
      <c r="F13" s="79"/>
      <c r="G13" s="2"/>
      <c r="H13" s="2"/>
    </row>
    <row r="14" spans="1:10">
      <c r="A14" s="74" t="s">
        <v>68</v>
      </c>
      <c r="B14" s="103" t="s">
        <v>73</v>
      </c>
      <c r="C14" s="103" t="s">
        <v>73</v>
      </c>
      <c r="D14" s="103" t="s">
        <v>73</v>
      </c>
      <c r="F14" s="76"/>
      <c r="G14" s="2"/>
      <c r="H14" s="2"/>
    </row>
    <row r="15" spans="1:10">
      <c r="A15" s="104" t="s">
        <v>69</v>
      </c>
      <c r="B15" s="103" t="s">
        <v>73</v>
      </c>
      <c r="C15" s="103" t="s">
        <v>73</v>
      </c>
      <c r="D15" s="103" t="s">
        <v>73</v>
      </c>
      <c r="F15" s="77"/>
      <c r="G15" s="2"/>
      <c r="H15" s="2"/>
    </row>
    <row r="16" spans="1:10">
      <c r="A16" s="105" t="s">
        <v>55</v>
      </c>
      <c r="B16" s="103" t="s">
        <v>73</v>
      </c>
      <c r="C16" s="103" t="s">
        <v>73</v>
      </c>
      <c r="D16" s="103" t="s">
        <v>73</v>
      </c>
      <c r="F16" s="80"/>
      <c r="G16" s="2"/>
      <c r="H16" s="2"/>
    </row>
    <row r="17" spans="6:8">
      <c r="F17" s="2"/>
      <c r="G17" s="2"/>
      <c r="H17" s="2"/>
    </row>
    <row r="18" spans="6:8">
      <c r="F18" s="2"/>
      <c r="G18" s="2"/>
      <c r="H18" s="2"/>
    </row>
  </sheetData>
  <mergeCells count="10">
    <mergeCell ref="B1:J1"/>
    <mergeCell ref="G3:G4"/>
    <mergeCell ref="H3:H4"/>
    <mergeCell ref="I3:I4"/>
    <mergeCell ref="J3:J4"/>
    <mergeCell ref="A13:B13"/>
    <mergeCell ref="A3:A4"/>
    <mergeCell ref="B3:D3"/>
    <mergeCell ref="E3:E4"/>
    <mergeCell ref="F3:F4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9DCC0BD2-206A-4BBC-9A24-CA49F4E14519}"/>
</file>

<file path=customXml/itemProps2.xml><?xml version="1.0" encoding="utf-8"?>
<ds:datastoreItem xmlns:ds="http://schemas.openxmlformats.org/officeDocument/2006/customXml" ds:itemID="{E007DA94-3CE1-43A8-8CD3-2BB36D6357F9}"/>
</file>

<file path=customXml/itemProps3.xml><?xml version="1.0" encoding="utf-8"?>
<ds:datastoreItem xmlns:ds="http://schemas.openxmlformats.org/officeDocument/2006/customXml" ds:itemID="{ABD1202B-0A09-456D-B1A7-8C99D98DA0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Tot. Production in Turkey</vt:lpstr>
      <vt:lpstr>Tot. subsidy paid in Turkey</vt:lpstr>
      <vt:lpstr>Average subsidy-kg in Turkey</vt:lpstr>
      <vt:lpstr>Subsidy margin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VBB</dc:creator>
  <cp:lastModifiedBy>VBB</cp:lastModifiedBy>
  <dcterms:created xsi:type="dcterms:W3CDTF">2020-05-12T19:47:00Z</dcterms:created>
  <dcterms:modified xsi:type="dcterms:W3CDTF">2021-07-25T12:29:09Z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</Properties>
</file>