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assidylevykenteur-my.sharepoint.com/personal/msdibling_cassidylevy_com/Documents/1. TRADE DEFENCE/UK HVO/Submission to the TRA/Exhibits/"/>
    </mc:Choice>
  </mc:AlternateContent>
  <xr:revisionPtr revIDLastSave="22" documentId="8_{B3EEA831-4A2A-43C2-9F28-14AA6EE065F8}" xr6:coauthVersionLast="47" xr6:coauthVersionMax="47" xr10:uidLastSave="{26FD270E-4F3F-48C8-BF43-8FBCE12D7EBE}"/>
  <bookViews>
    <workbookView minimized="1" xWindow="638" yWindow="2895" windowWidth="21599" windowHeight="7418" tabRatio="500" xr2:uid="{00000000-000D-0000-FFFF-FFFF00000000}"/>
  </bookViews>
  <sheets>
    <sheet name="Summary" sheetId="1" r:id="rId1"/>
    <sheet name="Content Per Country" sheetId="2" r:id="rId2"/>
    <sheet name="Per Countr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5" i="1" l="1"/>
  <c r="F14" i="1"/>
  <c r="F15" i="1"/>
  <c r="B17" i="1"/>
  <c r="B15" i="1"/>
  <c r="B14" i="1"/>
  <c r="E14" i="1" s="1"/>
  <c r="B13" i="1"/>
  <c r="E13" i="1" s="1"/>
  <c r="B11" i="1"/>
  <c r="E11" i="1" s="1"/>
  <c r="B10" i="1"/>
  <c r="E10" i="1" s="1"/>
  <c r="B9" i="1"/>
  <c r="E9" i="1" s="1"/>
  <c r="G14" i="1" l="1"/>
  <c r="F11" i="1"/>
  <c r="F9" i="1"/>
  <c r="F10" i="1"/>
  <c r="F13" i="1"/>
  <c r="F17" i="1"/>
  <c r="E17" i="1"/>
  <c r="B12" i="1"/>
  <c r="F12" i="1" l="1"/>
  <c r="E12" i="1"/>
  <c r="B16" i="1"/>
  <c r="F16" i="1" l="1"/>
  <c r="E16" i="1"/>
</calcChain>
</file>

<file path=xl/sharedStrings.xml><?xml version="1.0" encoding="utf-8"?>
<sst xmlns="http://schemas.openxmlformats.org/spreadsheetml/2006/main" count="106" uniqueCount="88">
  <si>
    <t xml:space="preserve">Exports of biodiesel from the United States </t>
  </si>
  <si>
    <t xml:space="preserve">source: US Energy Information Agency </t>
  </si>
  <si>
    <t>https://www.eia.gov/dnav/pet/pet_move_expc_a_EP00_EEX_mbbl_m.htm</t>
  </si>
  <si>
    <t>HVO</t>
  </si>
  <si>
    <t>Barrels</t>
  </si>
  <si>
    <t>Canada</t>
  </si>
  <si>
    <t>Conversion rate HVO from barrels to tonnes</t>
  </si>
  <si>
    <t xml:space="preserve">EU </t>
  </si>
  <si>
    <t xml:space="preserve">Barrels </t>
  </si>
  <si>
    <t>Brazil</t>
  </si>
  <si>
    <t xml:space="preserve">Guatemala </t>
  </si>
  <si>
    <t xml:space="preserve">Norway </t>
  </si>
  <si>
    <t xml:space="preserve">UK </t>
  </si>
  <si>
    <t>Guayana</t>
  </si>
  <si>
    <t>Others</t>
  </si>
  <si>
    <t xml:space="preserve">Total </t>
  </si>
  <si>
    <t>Workbook Contents</t>
  </si>
  <si>
    <t>Renewable Diesel Fuel Exports by Destination</t>
  </si>
  <si>
    <t>Click worksheet name or tab at bottom for data</t>
  </si>
  <si>
    <t>Worksheet Name</t>
  </si>
  <si>
    <t>Description</t>
  </si>
  <si>
    <t># Of Series</t>
  </si>
  <si>
    <t>Frequency</t>
  </si>
  <si>
    <t>Latest Data for</t>
  </si>
  <si>
    <t>Data 1</t>
  </si>
  <si>
    <t>Monthly</t>
  </si>
  <si>
    <t>1/2026</t>
  </si>
  <si>
    <t>1/15/2022</t>
  </si>
  <si>
    <t>Release Date:</t>
  </si>
  <si>
    <t>3/31/2026</t>
  </si>
  <si>
    <t>Next Release Date:</t>
  </si>
  <si>
    <t>4/30/2026</t>
  </si>
  <si>
    <t>Excel File Name:</t>
  </si>
  <si>
    <t>pet_move_expc_a_epoordo_eex_mbbl_m.xls</t>
  </si>
  <si>
    <t>Available from Web Page:</t>
  </si>
  <si>
    <t>http://www.eia.gov/dnav/pet/pet_move_expc_a_epoordo_eex_mbbl_m.htm</t>
  </si>
  <si>
    <t>Source:</t>
  </si>
  <si>
    <t>Energy Information Administration</t>
  </si>
  <si>
    <t>For Help, Contact:</t>
  </si>
  <si>
    <t>infoctr@eia.gov</t>
  </si>
  <si>
    <t>(202) 586-8800</t>
  </si>
  <si>
    <t>3/27/2026 12:19:44 AM</t>
  </si>
  <si>
    <t>Back to Contents</t>
  </si>
  <si>
    <t>Data 1: Renewable Diesel Fuel Exports by Destination</t>
  </si>
  <si>
    <t>Sourcekey</t>
  </si>
  <si>
    <t>M_EPOORDO_EEX_NUS-Z00_MBBL</t>
  </si>
  <si>
    <t>M_EPOORDO_EEX_NUS-NAR_MBBL</t>
  </si>
  <si>
    <t>M_EPOORDO_EEX_NUS-NBE_MBBL</t>
  </si>
  <si>
    <t>M_EPOORDO_EEX_NUS-NBR_MBBL</t>
  </si>
  <si>
    <t>M_EPOORDO_EEX_NUS-NCA_MBBL</t>
  </si>
  <si>
    <t>M_EPOORDO_EEX_NUS-NCH_MBBL</t>
  </si>
  <si>
    <t>M_EPOORDO_EEX_NUS-NDR_MBBL</t>
  </si>
  <si>
    <t>M_EPOORDO_EEX_NUS-NFI_MBBL</t>
  </si>
  <si>
    <t>M_EPOORDO_EEX_NUS-NGM_MBBL</t>
  </si>
  <si>
    <t>M_EPOORDO_EEX_NUS-NGT_MBBL</t>
  </si>
  <si>
    <t>M_EPOORDO_EEX_NUS-NGY_MBBL</t>
  </si>
  <si>
    <t>M_EPOORDO_EEX_NUS-NIN_MBBL</t>
  </si>
  <si>
    <t>M_EPOORDO_EEX_NUS-NNL_MBBL</t>
  </si>
  <si>
    <t>M_EPOORDO_EEX_NUS-NNO_MBBL</t>
  </si>
  <si>
    <t>M_EPOORDO_EEX_NUS-NPZ_MBBL</t>
  </si>
  <si>
    <t>M_EPOORDO_EEX_NUS-NSN_MBBL</t>
  </si>
  <si>
    <t>M_EPOORDO_EEX_NUS-NSW_MBBL</t>
  </si>
  <si>
    <t>M_EPOORDO_EEX_NUS-NTH_MBBL</t>
  </si>
  <si>
    <t>M_EPOORDO_EEX_NUS-NUK_MBBL</t>
  </si>
  <si>
    <t>Date</t>
  </si>
  <si>
    <t>U.S. Exports of Renewable Diesel Fuel (Thousand Barrels)</t>
  </si>
  <si>
    <t>U.S. Exports to Argentina of  Renewable Diesel Fuel (Thousand Barrels)</t>
  </si>
  <si>
    <t>U.S. Exports to Belgium of  Renewable Diesel Fuel (Thousand Barrels)</t>
  </si>
  <si>
    <t>U.S. Exports to Brazil of  Renewable Diesel Fuel (Thousand Barrels)</t>
  </si>
  <si>
    <t>U.S. Exports to Canada of  Renewable Diesel Fuel (Thousand Barrels)</t>
  </si>
  <si>
    <t>U.S. Exports to China of  Renewable Diesel Fuel (Thousand Barrels)</t>
  </si>
  <si>
    <t>U.S. Exports to Dominican Republic of  Renewable Diesel Fuel (Thousand Barrels)</t>
  </si>
  <si>
    <t>U.S. Exports to Finland of  Renewable Diesel Fuel (Thousand Barrels)</t>
  </si>
  <si>
    <t>U.S. Exports to Germany of  Renewable Diesel Fuel (Thousand Barrels)</t>
  </si>
  <si>
    <t>U.S. Exports to Guatemala of  Renewable Diesel Fuel (Thousand Barrels)</t>
  </si>
  <si>
    <t>U.S. Renewable Diesel Fuel Exports To Guyana (Thousand Barrels)</t>
  </si>
  <si>
    <t>U.S. Exports to India of  Renewable Diesel Fuel (Thousand Barrels)</t>
  </si>
  <si>
    <t>U.S. Exports to Netherlands of  Renewable Diesel Fuel (Thousand Barrels)</t>
  </si>
  <si>
    <t>U.S. Exports to Norway of  Renewable Diesel Fuel (Thousand Barrels)</t>
  </si>
  <si>
    <t>U.S. Exports to Puerto Rico of  Renewable Diesel Fuel (Thousand Barrels)</t>
  </si>
  <si>
    <t>U.S. Exports to Singapore of  Renewable Diesel Fuel (Thousand Barrels)</t>
  </si>
  <si>
    <t>U.S. Exports to Sweden of  Renewable Diesel Fuel (Thousand Barrels)</t>
  </si>
  <si>
    <t>U.S. Exports to Thailand of  Renewable Diesel Fuel (Thousand Barrels)</t>
  </si>
  <si>
    <t>U.S. Exports to United Kingdom of  Renewable Diesel Fuel (Thousand Barrels)</t>
  </si>
  <si>
    <t>Million Litres</t>
  </si>
  <si>
    <t>Source: American Petroleum Institute (API)</t>
  </si>
  <si>
    <t xml:space="preserve"> Litres</t>
  </si>
  <si>
    <t>US exports of renewable diesel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</si>
</sst>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\-??_-;_-@_-"/>
    <numFmt numFmtId="165" formatCode="mmm\-yyyy"/>
  </numFmts>
  <fonts count="20" x14ac:knownFonts="1">
    <font>
      <sz val="10"/>
      <name val="Arial"/>
      <charset val="1"/>
    </font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i/>
      <sz val="11"/>
      <color rgb="FF000000"/>
      <name val="Arial"/>
      <family val="2"/>
      <charset val="1"/>
    </font>
    <font>
      <u/>
      <sz val="10"/>
      <color rgb="FF0000FF"/>
      <name val="Arial"/>
      <charset val="1"/>
    </font>
    <font>
      <sz val="10"/>
      <color rgb="FF000000"/>
      <name val="Arial"/>
      <family val="2"/>
      <charset val="1"/>
    </font>
    <font>
      <sz val="10"/>
      <color rgb="FF000000"/>
      <name val="Aptos Narrow"/>
      <family val="2"/>
      <charset val="1"/>
    </font>
    <font>
      <b/>
      <sz val="14"/>
      <color rgb="FF000080"/>
      <name val="Arial"/>
      <charset val="1"/>
    </font>
    <font>
      <b/>
      <i/>
      <sz val="12"/>
      <color rgb="FFFF0000"/>
      <name val="Arial"/>
      <charset val="1"/>
    </font>
    <font>
      <b/>
      <sz val="10"/>
      <color rgb="FFFFFFFF"/>
      <name val="Arial"/>
      <charset val="1"/>
    </font>
    <font>
      <b/>
      <u/>
      <sz val="10"/>
      <color rgb="FF0000FF"/>
      <name val="Arial"/>
      <charset val="1"/>
    </font>
    <font>
      <sz val="10"/>
      <color rgb="FFFFFFFF"/>
      <name val="Arial"/>
      <charset val="1"/>
    </font>
    <font>
      <sz val="10"/>
      <color rgb="FF333333"/>
      <name val="Arial"/>
      <charset val="1"/>
    </font>
    <font>
      <b/>
      <sz val="12"/>
      <color rgb="FF000080"/>
      <name val="Arial"/>
      <charset val="1"/>
    </font>
    <font>
      <b/>
      <sz val="9"/>
      <name val="Arial"/>
      <charset val="1"/>
    </font>
    <font>
      <sz val="9"/>
      <name val="Arial"/>
      <charset val="1"/>
    </font>
    <font>
      <b/>
      <sz val="10"/>
      <name val="Arial"/>
      <charset val="1"/>
    </font>
    <font>
      <sz val="10"/>
      <name val="Arial"/>
      <family val="2"/>
    </font>
    <font>
      <sz val="10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000080"/>
        <bgColor rgb="FF000080"/>
      </patternFill>
    </fill>
    <fill>
      <patternFill patternType="solid">
        <fgColor rgb="FFFFFFCC"/>
        <bgColor rgb="FFFFFFFF"/>
      </patternFill>
    </fill>
    <fill>
      <patternFill patternType="solid">
        <fgColor theme="5" tint="0.79998168889431442"/>
        <bgColor rgb="FFCCFFFF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9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0" fontId="6" fillId="0" borderId="0" xfId="0" applyFont="1"/>
    <xf numFmtId="0" fontId="1" fillId="0" borderId="0" xfId="0" applyFont="1"/>
    <xf numFmtId="164" fontId="1" fillId="0" borderId="0" xfId="0" applyNumberFormat="1" applyFont="1"/>
    <xf numFmtId="0" fontId="7" fillId="0" borderId="0" xfId="0" applyFont="1"/>
    <xf numFmtId="0" fontId="1" fillId="3" borderId="0" xfId="0" applyFont="1" applyFill="1"/>
    <xf numFmtId="164" fontId="1" fillId="3" borderId="0" xfId="0" applyNumberFormat="1" applyFont="1" applyFill="1"/>
    <xf numFmtId="0" fontId="1" fillId="4" borderId="0" xfId="0" applyFont="1" applyFill="1"/>
    <xf numFmtId="164" fontId="1" fillId="4" borderId="0" xfId="0" applyNumberFormat="1" applyFont="1" applyFill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5" borderId="0" xfId="0" applyFont="1" applyFill="1" applyAlignment="1">
      <alignment horizontal="left"/>
    </xf>
    <xf numFmtId="0" fontId="10" fillId="5" borderId="0" xfId="0" applyFont="1" applyFill="1"/>
    <xf numFmtId="0" fontId="10" fillId="5" borderId="0" xfId="0" applyFont="1" applyFill="1" applyAlignment="1">
      <alignment horizontal="center"/>
    </xf>
    <xf numFmtId="0" fontId="11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12" fillId="0" borderId="0" xfId="0" applyFont="1"/>
    <xf numFmtId="0" fontId="13" fillId="0" borderId="0" xfId="0" applyFont="1"/>
    <xf numFmtId="0" fontId="5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165" fontId="0" fillId="0" borderId="0" xfId="0" applyNumberFormat="1"/>
    <xf numFmtId="0" fontId="18" fillId="0" borderId="0" xfId="0" applyFont="1"/>
    <xf numFmtId="9" fontId="0" fillId="0" borderId="0" xfId="2" applyFont="1"/>
    <xf numFmtId="164" fontId="0" fillId="0" borderId="0" xfId="0" applyNumberFormat="1"/>
    <xf numFmtId="0" fontId="6" fillId="7" borderId="2" xfId="0" applyFont="1" applyFill="1" applyBorder="1"/>
    <xf numFmtId="0" fontId="1" fillId="0" borderId="2" xfId="0" applyFont="1" applyBorder="1"/>
    <xf numFmtId="0" fontId="6" fillId="0" borderId="2" xfId="0" applyFont="1" applyBorder="1"/>
    <xf numFmtId="0" fontId="1" fillId="4" borderId="2" xfId="0" applyFont="1" applyFill="1" applyBorder="1"/>
    <xf numFmtId="0" fontId="6" fillId="7" borderId="2" xfId="0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right"/>
    </xf>
  </cellXfs>
  <cellStyles count="3">
    <cellStyle name="Normal" xfId="0" builtinId="0"/>
    <cellStyle name="Normal 2" xfId="1" xr:uid="{00000000-0005-0000-0000-000006000000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dnav/pet/pet_move_expc_a_EP00_EEX_mbbl_m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ctr@eia.gov" TargetMode="External"/><Relationship Id="rId2" Type="http://schemas.openxmlformats.org/officeDocument/2006/relationships/hyperlink" Target="http://www.eia.gov/" TargetMode="External"/><Relationship Id="rId1" Type="http://schemas.openxmlformats.org/officeDocument/2006/relationships/hyperlink" Target="http://www.eia.gov/dnav/pet/pet_move_expc_a_epoordo_eex_mbbl_m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8"/>
  <sheetViews>
    <sheetView tabSelected="1" topLeftCell="A12" zoomScaleNormal="100" workbookViewId="0">
      <selection activeCell="D20" sqref="D20:E26"/>
    </sheetView>
  </sheetViews>
  <sheetFormatPr defaultColWidth="9.07421875" defaultRowHeight="12.45" x14ac:dyDescent="0.3"/>
  <cols>
    <col min="1" max="1" width="31.3828125" customWidth="1"/>
    <col min="2" max="2" width="14.84375" bestFit="1" customWidth="1"/>
    <col min="4" max="4" width="32" bestFit="1" customWidth="1"/>
    <col min="5" max="5" width="17" customWidth="1"/>
    <col min="7" max="7" width="9.84375" bestFit="1" customWidth="1"/>
    <col min="9" max="9" width="15.53515625" customWidth="1"/>
  </cols>
  <sheetData>
    <row r="2" spans="1:10" ht="13.5" customHeight="1" x14ac:dyDescent="0.35">
      <c r="A2" s="1" t="s">
        <v>0</v>
      </c>
      <c r="B2" s="2"/>
      <c r="C2" s="2"/>
    </row>
    <row r="3" spans="1:10" ht="14.25" customHeight="1" x14ac:dyDescent="0.35">
      <c r="A3" s="3" t="s">
        <v>1</v>
      </c>
      <c r="B3" s="2"/>
      <c r="C3" s="4" t="s">
        <v>2</v>
      </c>
    </row>
    <row r="4" spans="1:10" ht="13.5" customHeight="1" x14ac:dyDescent="0.35">
      <c r="A4" s="2"/>
      <c r="B4" s="2"/>
      <c r="C4" s="2"/>
    </row>
    <row r="5" spans="1:10" ht="13.5" customHeight="1" x14ac:dyDescent="0.35">
      <c r="A5" t="s">
        <v>3</v>
      </c>
      <c r="B5" s="2"/>
      <c r="C5" s="2"/>
    </row>
    <row r="7" spans="1:10" x14ac:dyDescent="0.3">
      <c r="I7" t="s">
        <v>6</v>
      </c>
    </row>
    <row r="8" spans="1:10" ht="12" customHeight="1" x14ac:dyDescent="0.3">
      <c r="A8" s="5">
        <v>2025</v>
      </c>
      <c r="B8" s="5" t="s">
        <v>4</v>
      </c>
      <c r="C8" s="6"/>
      <c r="D8" s="5">
        <v>2025</v>
      </c>
      <c r="E8" s="5" t="s">
        <v>86</v>
      </c>
      <c r="F8" s="5" t="s">
        <v>84</v>
      </c>
      <c r="I8" s="5" t="s">
        <v>86</v>
      </c>
      <c r="J8" t="s">
        <v>8</v>
      </c>
    </row>
    <row r="9" spans="1:10" ht="12" customHeight="1" x14ac:dyDescent="0.3">
      <c r="A9" s="7" t="s">
        <v>5</v>
      </c>
      <c r="B9" s="8">
        <f>SUM('Per Country'!F37:F48)*1000</f>
        <v>7444000</v>
      </c>
      <c r="C9" s="6"/>
      <c r="D9" s="7" t="s">
        <v>5</v>
      </c>
      <c r="E9" s="8">
        <f>B9*($I$9)</f>
        <v>1183499228</v>
      </c>
      <c r="F9" s="8">
        <f t="shared" ref="F9:F17" si="0">B9*($I$9/1000000)</f>
        <v>1183.4992279999999</v>
      </c>
      <c r="I9" s="33">
        <v>158.98699999999999</v>
      </c>
      <c r="J9">
        <v>1</v>
      </c>
    </row>
    <row r="10" spans="1:10" ht="12" customHeight="1" x14ac:dyDescent="0.3">
      <c r="A10" s="6" t="s">
        <v>7</v>
      </c>
      <c r="B10" s="8">
        <f>SUM('Per Country'!D37:D48,'Per Country'!I37:I48,'Per Country'!J37:J48,'Per Country'!N37:N48,'Per Country'!R37:R48)*1000</f>
        <v>5259000</v>
      </c>
      <c r="C10" s="6"/>
      <c r="D10" s="6" t="s">
        <v>7</v>
      </c>
      <c r="E10" s="8">
        <f t="shared" ref="E10:E17" si="1">B10*($I$9)</f>
        <v>836112633</v>
      </c>
      <c r="F10" s="8">
        <f t="shared" si="0"/>
        <v>836.11263299999996</v>
      </c>
    </row>
    <row r="11" spans="1:10" ht="12.75" customHeight="1" x14ac:dyDescent="0.35">
      <c r="A11" s="7" t="s">
        <v>9</v>
      </c>
      <c r="B11" s="8">
        <f>SUM('Per Country'!E37:E48)*1000</f>
        <v>5000</v>
      </c>
      <c r="C11" s="9"/>
      <c r="D11" s="7" t="s">
        <v>9</v>
      </c>
      <c r="E11" s="8">
        <f t="shared" si="1"/>
        <v>794935</v>
      </c>
      <c r="F11" s="8">
        <f t="shared" si="0"/>
        <v>0.79493500000000006</v>
      </c>
      <c r="I11" s="33" t="s">
        <v>85</v>
      </c>
    </row>
    <row r="12" spans="1:10" ht="12.75" customHeight="1" x14ac:dyDescent="0.35">
      <c r="A12" s="7" t="s">
        <v>10</v>
      </c>
      <c r="B12" s="8">
        <f>SUM('Per Country'!K37:K48)</f>
        <v>0</v>
      </c>
      <c r="C12" s="9"/>
      <c r="D12" s="7" t="s">
        <v>10</v>
      </c>
      <c r="E12" s="8">
        <f t="shared" si="1"/>
        <v>0</v>
      </c>
      <c r="F12" s="8">
        <f t="shared" si="0"/>
        <v>0</v>
      </c>
    </row>
    <row r="13" spans="1:10" ht="12.75" customHeight="1" x14ac:dyDescent="0.35">
      <c r="A13" s="7" t="s">
        <v>11</v>
      </c>
      <c r="B13" s="8">
        <f>SUM('Per Country'!O37:O48)*1000</f>
        <v>785000</v>
      </c>
      <c r="C13" s="9"/>
      <c r="D13" s="7" t="s">
        <v>11</v>
      </c>
      <c r="E13" s="8">
        <f t="shared" si="1"/>
        <v>124804795</v>
      </c>
      <c r="F13" s="8">
        <f t="shared" si="0"/>
        <v>124.804795</v>
      </c>
    </row>
    <row r="14" spans="1:10" ht="12.75" customHeight="1" x14ac:dyDescent="0.35">
      <c r="A14" s="7" t="s">
        <v>12</v>
      </c>
      <c r="B14" s="8">
        <f>SUM('Per Country'!T37:T48)*1000</f>
        <v>675000</v>
      </c>
      <c r="C14" s="9"/>
      <c r="D14" s="7" t="s">
        <v>12</v>
      </c>
      <c r="E14" s="8">
        <f t="shared" si="1"/>
        <v>107316225</v>
      </c>
      <c r="F14" s="8">
        <f t="shared" si="0"/>
        <v>107.316225</v>
      </c>
      <c r="G14" s="34">
        <f>F14/F17</f>
        <v>4.7598899936534801E-2</v>
      </c>
    </row>
    <row r="15" spans="1:10" ht="12.75" customHeight="1" x14ac:dyDescent="0.35">
      <c r="A15" s="7" t="s">
        <v>13</v>
      </c>
      <c r="B15" s="8">
        <f>SUM('Per Country'!L37:L48)*1000</f>
        <v>12000</v>
      </c>
      <c r="C15" s="9"/>
      <c r="D15" s="7" t="s">
        <v>13</v>
      </c>
      <c r="E15" s="8">
        <f t="shared" si="1"/>
        <v>1907844</v>
      </c>
      <c r="F15" s="8">
        <f t="shared" si="0"/>
        <v>1.9078440000000001</v>
      </c>
    </row>
    <row r="16" spans="1:10" ht="12.75" customHeight="1" x14ac:dyDescent="0.35">
      <c r="A16" s="10" t="s">
        <v>14</v>
      </c>
      <c r="B16" s="11">
        <f>B17-SUM(B9:B15)</f>
        <v>1000</v>
      </c>
      <c r="C16" s="9"/>
      <c r="D16" s="10" t="s">
        <v>14</v>
      </c>
      <c r="E16" s="8">
        <f t="shared" si="1"/>
        <v>158987</v>
      </c>
      <c r="F16" s="8">
        <f t="shared" si="0"/>
        <v>0.15898699999999999</v>
      </c>
    </row>
    <row r="17" spans="1:8" ht="12.75" customHeight="1" x14ac:dyDescent="0.35">
      <c r="A17" s="12" t="s">
        <v>15</v>
      </c>
      <c r="B17" s="13">
        <f>SUM('Per Country'!B37:B48)*1000</f>
        <v>14181000</v>
      </c>
      <c r="C17" s="9"/>
      <c r="D17" s="12" t="s">
        <v>15</v>
      </c>
      <c r="E17" s="13">
        <f t="shared" si="1"/>
        <v>2254594647</v>
      </c>
      <c r="F17" s="13">
        <f t="shared" si="0"/>
        <v>2254.5946469999999</v>
      </c>
    </row>
    <row r="18" spans="1:8" ht="12" customHeight="1" x14ac:dyDescent="0.3"/>
    <row r="19" spans="1:8" ht="12" customHeight="1" x14ac:dyDescent="0.3"/>
    <row r="20" spans="1:8" x14ac:dyDescent="0.3">
      <c r="D20" s="36" t="s">
        <v>87</v>
      </c>
      <c r="E20" s="40" t="s">
        <v>84</v>
      </c>
    </row>
    <row r="21" spans="1:8" x14ac:dyDescent="0.3">
      <c r="D21" s="37" t="s">
        <v>5</v>
      </c>
      <c r="E21" s="41">
        <v>1183.4992279999999</v>
      </c>
    </row>
    <row r="22" spans="1:8" x14ac:dyDescent="0.3">
      <c r="D22" s="38" t="s">
        <v>7</v>
      </c>
      <c r="E22" s="41">
        <v>836.11263299999996</v>
      </c>
      <c r="G22" s="7"/>
      <c r="H22" s="8"/>
    </row>
    <row r="23" spans="1:8" x14ac:dyDescent="0.3">
      <c r="D23" s="37" t="s">
        <v>11</v>
      </c>
      <c r="E23" s="41">
        <v>124.804795</v>
      </c>
      <c r="G23" s="7"/>
      <c r="H23" s="8"/>
    </row>
    <row r="24" spans="1:8" x14ac:dyDescent="0.3">
      <c r="D24" s="37" t="s">
        <v>12</v>
      </c>
      <c r="E24" s="41">
        <v>107.316225</v>
      </c>
    </row>
    <row r="25" spans="1:8" x14ac:dyDescent="0.3">
      <c r="D25" s="37" t="s">
        <v>14</v>
      </c>
      <c r="E25" s="43">
        <v>3</v>
      </c>
    </row>
    <row r="26" spans="1:8" x14ac:dyDescent="0.3">
      <c r="D26" s="39" t="s">
        <v>15</v>
      </c>
      <c r="E26" s="42">
        <v>2254.5946469999999</v>
      </c>
      <c r="G26" s="7"/>
      <c r="H26" s="8"/>
    </row>
    <row r="27" spans="1:8" x14ac:dyDescent="0.3">
      <c r="E27" s="35"/>
    </row>
    <row r="28" spans="1:8" x14ac:dyDescent="0.3">
      <c r="G28" s="10"/>
      <c r="H28" s="8"/>
    </row>
  </sheetData>
  <hyperlinks>
    <hyperlink ref="C3" r:id="rId1" xr:uid="{00000000-0004-0000-0000-000000000000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8000"/>
  </sheetPr>
  <dimension ref="B2:G16"/>
  <sheetViews>
    <sheetView showGridLines="0" zoomScaleNormal="100" workbookViewId="0"/>
  </sheetViews>
  <sheetFormatPr defaultColWidth="9.15234375" defaultRowHeight="12.45" x14ac:dyDescent="0.3"/>
  <cols>
    <col min="1" max="1" width="4.69140625" customWidth="1"/>
    <col min="2" max="2" width="26.53515625" customWidth="1"/>
    <col min="3" max="3" width="57.15234375" customWidth="1"/>
    <col min="4" max="4" width="11.4609375" customWidth="1"/>
    <col min="5" max="5" width="13.23046875" customWidth="1"/>
    <col min="6" max="6" width="19" customWidth="1"/>
    <col min="7" max="7" width="13.23046875" customWidth="1"/>
  </cols>
  <sheetData>
    <row r="2" spans="2:7" ht="18" customHeight="1" x14ac:dyDescent="0.4">
      <c r="B2" s="14" t="s">
        <v>16</v>
      </c>
    </row>
    <row r="3" spans="2:7" ht="15" customHeight="1" x14ac:dyDescent="0.35">
      <c r="B3" s="15" t="s">
        <v>17</v>
      </c>
    </row>
    <row r="4" spans="2:7" ht="12" customHeight="1" x14ac:dyDescent="0.3">
      <c r="B4" s="16"/>
    </row>
    <row r="5" spans="2:7" ht="12" customHeight="1" x14ac:dyDescent="0.3">
      <c r="B5" s="17" t="s">
        <v>18</v>
      </c>
    </row>
    <row r="6" spans="2:7" ht="12.75" customHeight="1" x14ac:dyDescent="0.3">
      <c r="B6" s="18" t="s">
        <v>19</v>
      </c>
      <c r="C6" s="19" t="s">
        <v>20</v>
      </c>
      <c r="D6" s="20" t="s">
        <v>21</v>
      </c>
      <c r="E6" s="19" t="s">
        <v>22</v>
      </c>
      <c r="F6" s="19" t="s">
        <v>23</v>
      </c>
    </row>
    <row r="7" spans="2:7" ht="12.75" customHeight="1" x14ac:dyDescent="0.3">
      <c r="B7" s="21" t="s">
        <v>24</v>
      </c>
      <c r="C7" s="22" t="s">
        <v>17</v>
      </c>
      <c r="D7" s="23">
        <v>19</v>
      </c>
      <c r="E7" s="22" t="s">
        <v>25</v>
      </c>
      <c r="F7" s="22" t="s">
        <v>26</v>
      </c>
      <c r="G7" s="24" t="s">
        <v>27</v>
      </c>
    </row>
    <row r="9" spans="2:7" ht="12" customHeight="1" x14ac:dyDescent="0.3">
      <c r="B9" t="s">
        <v>28</v>
      </c>
      <c r="C9" t="s">
        <v>29</v>
      </c>
    </row>
    <row r="10" spans="2:7" ht="12" customHeight="1" x14ac:dyDescent="0.3">
      <c r="B10" t="s">
        <v>30</v>
      </c>
      <c r="C10" t="s">
        <v>31</v>
      </c>
    </row>
    <row r="12" spans="2:7" ht="12" customHeight="1" x14ac:dyDescent="0.3">
      <c r="B12" t="s">
        <v>32</v>
      </c>
      <c r="C12" s="25" t="s">
        <v>33</v>
      </c>
    </row>
    <row r="13" spans="2:7" ht="12" customHeight="1" x14ac:dyDescent="0.3">
      <c r="B13" t="s">
        <v>34</v>
      </c>
      <c r="C13" s="4" t="s">
        <v>35</v>
      </c>
    </row>
    <row r="14" spans="2:7" ht="12" customHeight="1" x14ac:dyDescent="0.3">
      <c r="B14" t="s">
        <v>36</v>
      </c>
      <c r="C14" s="4" t="s">
        <v>37</v>
      </c>
    </row>
    <row r="15" spans="2:7" ht="12" customHeight="1" x14ac:dyDescent="0.3">
      <c r="B15" t="s">
        <v>38</v>
      </c>
      <c r="C15" s="4" t="s">
        <v>39</v>
      </c>
    </row>
    <row r="16" spans="2:7" ht="12" customHeight="1" x14ac:dyDescent="0.3">
      <c r="C16" t="s">
        <v>40</v>
      </c>
      <c r="F16" s="24" t="s">
        <v>41</v>
      </c>
    </row>
  </sheetData>
  <hyperlinks>
    <hyperlink ref="B7" location="'Data 1'!A1" display="Data 1" xr:uid="{00000000-0004-0000-0100-000000000000}"/>
    <hyperlink ref="C13" r:id="rId1" xr:uid="{00000000-0004-0000-0100-000001000000}"/>
    <hyperlink ref="C14" r:id="rId2" xr:uid="{00000000-0004-0000-0100-000002000000}"/>
    <hyperlink ref="C15" r:id="rId3" xr:uid="{00000000-0004-0000-0100-000003000000}"/>
  </hyperlinks>
  <pageMargins left="0.75" right="0.75" top="1" bottom="1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U50"/>
  <sheetViews>
    <sheetView zoomScaleNormal="100" workbookViewId="0">
      <pane xSplit="1" ySplit="3" topLeftCell="N38" activePane="bottomRight" state="frozen"/>
      <selection pane="topRight" activeCell="B1" sqref="B1"/>
      <selection pane="bottomLeft" activeCell="A4" sqref="A4"/>
      <selection pane="bottomRight" activeCell="Q45" sqref="Q45"/>
    </sheetView>
  </sheetViews>
  <sheetFormatPr defaultColWidth="9.15234375" defaultRowHeight="12.45" x14ac:dyDescent="0.3"/>
  <cols>
    <col min="1" max="1" width="15.15234375" customWidth="1"/>
    <col min="2" max="21" width="19" customWidth="1"/>
  </cols>
  <sheetData>
    <row r="1" spans="1:21" ht="15" customHeight="1" x14ac:dyDescent="0.4">
      <c r="A1" s="26" t="s">
        <v>42</v>
      </c>
      <c r="B1" s="27" t="s">
        <v>43</v>
      </c>
    </row>
    <row r="2" spans="1:21" ht="22.5" customHeight="1" x14ac:dyDescent="0.3">
      <c r="A2" s="28" t="s">
        <v>44</v>
      </c>
      <c r="B2" s="29" t="s">
        <v>45</v>
      </c>
      <c r="C2" s="29" t="s">
        <v>46</v>
      </c>
      <c r="D2" s="29" t="s">
        <v>47</v>
      </c>
      <c r="E2" s="29" t="s">
        <v>48</v>
      </c>
      <c r="F2" s="29" t="s">
        <v>49</v>
      </c>
      <c r="G2" s="29" t="s">
        <v>50</v>
      </c>
      <c r="H2" s="29" t="s">
        <v>51</v>
      </c>
      <c r="I2" s="29" t="s">
        <v>52</v>
      </c>
      <c r="J2" s="29" t="s">
        <v>53</v>
      </c>
      <c r="K2" s="29" t="s">
        <v>54</v>
      </c>
      <c r="L2" s="29" t="s">
        <v>55</v>
      </c>
      <c r="M2" s="29" t="s">
        <v>56</v>
      </c>
      <c r="N2" s="29" t="s">
        <v>57</v>
      </c>
      <c r="O2" s="29" t="s">
        <v>58</v>
      </c>
      <c r="P2" s="29" t="s">
        <v>59</v>
      </c>
      <c r="Q2" s="29" t="s">
        <v>60</v>
      </c>
      <c r="R2" s="29" t="s">
        <v>61</v>
      </c>
      <c r="S2" s="29" t="s">
        <v>62</v>
      </c>
      <c r="T2" s="29" t="s">
        <v>63</v>
      </c>
      <c r="U2" s="29"/>
    </row>
    <row r="3" spans="1:21" ht="64.5" customHeight="1" x14ac:dyDescent="0.3">
      <c r="A3" s="30" t="s">
        <v>64</v>
      </c>
      <c r="B3" s="31" t="s">
        <v>65</v>
      </c>
      <c r="C3" s="31" t="s">
        <v>66</v>
      </c>
      <c r="D3" s="31" t="s">
        <v>67</v>
      </c>
      <c r="E3" s="31" t="s">
        <v>68</v>
      </c>
      <c r="F3" s="31" t="s">
        <v>69</v>
      </c>
      <c r="G3" s="31" t="s">
        <v>70</v>
      </c>
      <c r="H3" s="31" t="s">
        <v>71</v>
      </c>
      <c r="I3" s="31" t="s">
        <v>72</v>
      </c>
      <c r="J3" s="31" t="s">
        <v>73</v>
      </c>
      <c r="K3" s="31" t="s">
        <v>74</v>
      </c>
      <c r="L3" s="31" t="s">
        <v>75</v>
      </c>
      <c r="M3" s="31" t="s">
        <v>76</v>
      </c>
      <c r="N3" s="31" t="s">
        <v>77</v>
      </c>
      <c r="O3" s="31" t="s">
        <v>78</v>
      </c>
      <c r="P3" s="31" t="s">
        <v>79</v>
      </c>
      <c r="Q3" s="31" t="s">
        <v>80</v>
      </c>
      <c r="R3" s="31" t="s">
        <v>81</v>
      </c>
      <c r="S3" s="31" t="s">
        <v>82</v>
      </c>
      <c r="T3" s="31" t="s">
        <v>83</v>
      </c>
      <c r="U3" s="31"/>
    </row>
    <row r="4" spans="1:21" ht="12" customHeight="1" x14ac:dyDescent="0.3">
      <c r="A4" s="32">
        <v>44576</v>
      </c>
    </row>
    <row r="5" spans="1:21" ht="12" customHeight="1" x14ac:dyDescent="0.3">
      <c r="A5" s="32">
        <v>44607</v>
      </c>
    </row>
    <row r="6" spans="1:21" ht="12" customHeight="1" x14ac:dyDescent="0.3">
      <c r="A6" s="32">
        <v>44635</v>
      </c>
    </row>
    <row r="7" spans="1:21" ht="12" customHeight="1" x14ac:dyDescent="0.3">
      <c r="A7" s="32">
        <v>44666</v>
      </c>
    </row>
    <row r="8" spans="1:21" ht="12" customHeight="1" x14ac:dyDescent="0.3">
      <c r="A8" s="32">
        <v>44696</v>
      </c>
    </row>
    <row r="9" spans="1:21" ht="12" customHeight="1" x14ac:dyDescent="0.3">
      <c r="A9" s="32">
        <v>44727</v>
      </c>
    </row>
    <row r="10" spans="1:21" ht="12" customHeight="1" x14ac:dyDescent="0.3">
      <c r="A10" s="32">
        <v>44757</v>
      </c>
    </row>
    <row r="11" spans="1:21" ht="12" customHeight="1" x14ac:dyDescent="0.3">
      <c r="A11" s="32">
        <v>44788</v>
      </c>
    </row>
    <row r="12" spans="1:21" ht="12" customHeight="1" x14ac:dyDescent="0.3">
      <c r="A12" s="32">
        <v>44819</v>
      </c>
    </row>
    <row r="13" spans="1:21" ht="12" customHeight="1" x14ac:dyDescent="0.3">
      <c r="A13" s="32">
        <v>44849</v>
      </c>
    </row>
    <row r="14" spans="1:21" ht="12" customHeight="1" x14ac:dyDescent="0.3">
      <c r="A14" s="32">
        <v>44880</v>
      </c>
    </row>
    <row r="15" spans="1:21" ht="12" customHeight="1" x14ac:dyDescent="0.3">
      <c r="A15" s="32">
        <v>44910</v>
      </c>
    </row>
    <row r="16" spans="1:21" ht="12" customHeight="1" x14ac:dyDescent="0.3">
      <c r="A16" s="32">
        <v>44941</v>
      </c>
    </row>
    <row r="17" spans="1:1" ht="12" customHeight="1" x14ac:dyDescent="0.3">
      <c r="A17" s="32">
        <v>44972</v>
      </c>
    </row>
    <row r="18" spans="1:1" ht="12" customHeight="1" x14ac:dyDescent="0.3">
      <c r="A18" s="32">
        <v>45031</v>
      </c>
    </row>
    <row r="19" spans="1:1" ht="12" customHeight="1" x14ac:dyDescent="0.3">
      <c r="A19" s="32">
        <v>45061</v>
      </c>
    </row>
    <row r="20" spans="1:1" ht="12" customHeight="1" x14ac:dyDescent="0.3">
      <c r="A20" s="32">
        <v>45092</v>
      </c>
    </row>
    <row r="21" spans="1:1" ht="12" customHeight="1" x14ac:dyDescent="0.3">
      <c r="A21" s="32">
        <v>45153</v>
      </c>
    </row>
    <row r="22" spans="1:1" ht="12" customHeight="1" x14ac:dyDescent="0.3">
      <c r="A22" s="32">
        <v>45184</v>
      </c>
    </row>
    <row r="23" spans="1:1" ht="12" customHeight="1" x14ac:dyDescent="0.3">
      <c r="A23" s="32">
        <v>45214</v>
      </c>
    </row>
    <row r="24" spans="1:1" ht="12" customHeight="1" x14ac:dyDescent="0.3">
      <c r="A24" s="32">
        <v>45245</v>
      </c>
    </row>
    <row r="25" spans="1:1" ht="12" customHeight="1" x14ac:dyDescent="0.3">
      <c r="A25" s="32">
        <v>45275</v>
      </c>
    </row>
    <row r="26" spans="1:1" ht="12" customHeight="1" x14ac:dyDescent="0.3">
      <c r="A26" s="32">
        <v>45306</v>
      </c>
    </row>
    <row r="27" spans="1:1" ht="12" customHeight="1" x14ac:dyDescent="0.3">
      <c r="A27" s="32">
        <v>45337</v>
      </c>
    </row>
    <row r="28" spans="1:1" ht="12" customHeight="1" x14ac:dyDescent="0.3">
      <c r="A28" s="32">
        <v>45366</v>
      </c>
    </row>
    <row r="29" spans="1:1" ht="12" customHeight="1" x14ac:dyDescent="0.3">
      <c r="A29" s="32">
        <v>45397</v>
      </c>
    </row>
    <row r="30" spans="1:1" ht="12" customHeight="1" x14ac:dyDescent="0.3">
      <c r="A30" s="32">
        <v>45427</v>
      </c>
    </row>
    <row r="31" spans="1:1" ht="12" customHeight="1" x14ac:dyDescent="0.3">
      <c r="A31" s="32">
        <v>45488</v>
      </c>
    </row>
    <row r="32" spans="1:1" ht="12" customHeight="1" x14ac:dyDescent="0.3">
      <c r="A32" s="32">
        <v>45519</v>
      </c>
    </row>
    <row r="33" spans="1:20" ht="12" customHeight="1" x14ac:dyDescent="0.3">
      <c r="A33" s="32">
        <v>45550</v>
      </c>
    </row>
    <row r="34" spans="1:20" ht="12" customHeight="1" x14ac:dyDescent="0.3">
      <c r="A34" s="32">
        <v>45580</v>
      </c>
    </row>
    <row r="35" spans="1:20" ht="12" customHeight="1" x14ac:dyDescent="0.3">
      <c r="A35" s="32">
        <v>45611</v>
      </c>
    </row>
    <row r="36" spans="1:20" ht="12" customHeight="1" x14ac:dyDescent="0.3">
      <c r="A36" s="32">
        <v>45641</v>
      </c>
    </row>
    <row r="37" spans="1:20" ht="12" customHeight="1" x14ac:dyDescent="0.3">
      <c r="A37" s="32">
        <v>45672</v>
      </c>
      <c r="B37">
        <v>163</v>
      </c>
      <c r="F37">
        <v>1</v>
      </c>
      <c r="L37">
        <v>12</v>
      </c>
      <c r="M37">
        <v>0</v>
      </c>
      <c r="N37">
        <v>150</v>
      </c>
    </row>
    <row r="38" spans="1:20" ht="12" customHeight="1" x14ac:dyDescent="0.3">
      <c r="A38" s="32">
        <v>45703</v>
      </c>
      <c r="B38">
        <v>543</v>
      </c>
      <c r="D38">
        <v>105</v>
      </c>
      <c r="E38">
        <v>3</v>
      </c>
      <c r="G38">
        <v>0</v>
      </c>
      <c r="J38">
        <v>1</v>
      </c>
      <c r="N38">
        <v>434</v>
      </c>
      <c r="P38">
        <v>0</v>
      </c>
    </row>
    <row r="39" spans="1:20" ht="12" customHeight="1" x14ac:dyDescent="0.3">
      <c r="A39" s="32">
        <v>45731</v>
      </c>
      <c r="B39">
        <v>641</v>
      </c>
      <c r="C39">
        <v>0</v>
      </c>
      <c r="F39">
        <v>430</v>
      </c>
      <c r="O39">
        <v>211</v>
      </c>
    </row>
    <row r="40" spans="1:20" ht="12" customHeight="1" x14ac:dyDescent="0.3">
      <c r="A40" s="32">
        <v>45762</v>
      </c>
      <c r="B40">
        <v>1264</v>
      </c>
      <c r="D40">
        <v>135</v>
      </c>
      <c r="F40">
        <v>481</v>
      </c>
      <c r="I40">
        <v>0</v>
      </c>
      <c r="N40">
        <v>364</v>
      </c>
      <c r="O40">
        <v>188</v>
      </c>
      <c r="T40">
        <v>96</v>
      </c>
    </row>
    <row r="41" spans="1:20" ht="12" customHeight="1" x14ac:dyDescent="0.3">
      <c r="A41" s="32">
        <v>45792</v>
      </c>
      <c r="B41">
        <v>1009</v>
      </c>
      <c r="E41">
        <v>2</v>
      </c>
      <c r="F41">
        <v>595</v>
      </c>
      <c r="K41">
        <v>0</v>
      </c>
      <c r="N41">
        <v>411</v>
      </c>
    </row>
    <row r="42" spans="1:20" ht="12" customHeight="1" x14ac:dyDescent="0.3">
      <c r="A42" s="32">
        <v>45823</v>
      </c>
      <c r="B42">
        <v>1524</v>
      </c>
      <c r="D42">
        <v>140</v>
      </c>
      <c r="F42">
        <v>929</v>
      </c>
      <c r="N42">
        <v>245</v>
      </c>
      <c r="O42">
        <v>68</v>
      </c>
      <c r="T42">
        <v>142</v>
      </c>
    </row>
    <row r="43" spans="1:20" ht="12" customHeight="1" x14ac:dyDescent="0.3">
      <c r="A43" s="32">
        <v>45853</v>
      </c>
      <c r="B43">
        <v>1594</v>
      </c>
      <c r="F43">
        <v>1063</v>
      </c>
      <c r="N43">
        <v>440</v>
      </c>
      <c r="T43">
        <v>92</v>
      </c>
    </row>
    <row r="44" spans="1:20" ht="12" customHeight="1" x14ac:dyDescent="0.3">
      <c r="A44" s="32">
        <v>45884</v>
      </c>
      <c r="B44">
        <v>1339</v>
      </c>
      <c r="D44">
        <v>63</v>
      </c>
      <c r="F44">
        <v>987</v>
      </c>
      <c r="K44">
        <v>0</v>
      </c>
      <c r="N44">
        <v>181</v>
      </c>
      <c r="O44">
        <v>63</v>
      </c>
      <c r="Q44">
        <v>0</v>
      </c>
      <c r="T44">
        <v>45</v>
      </c>
    </row>
    <row r="45" spans="1:20" ht="12" customHeight="1" x14ac:dyDescent="0.3">
      <c r="A45" s="32">
        <v>45915</v>
      </c>
      <c r="B45">
        <v>1543</v>
      </c>
      <c r="F45">
        <v>952</v>
      </c>
      <c r="H45">
        <v>0</v>
      </c>
      <c r="N45">
        <v>511</v>
      </c>
      <c r="T45">
        <v>80</v>
      </c>
    </row>
    <row r="46" spans="1:20" ht="12" customHeight="1" x14ac:dyDescent="0.3">
      <c r="A46" s="32">
        <v>45945</v>
      </c>
      <c r="B46">
        <v>1770</v>
      </c>
      <c r="D46">
        <v>29</v>
      </c>
      <c r="F46">
        <v>766</v>
      </c>
      <c r="N46">
        <v>827</v>
      </c>
      <c r="O46">
        <v>72</v>
      </c>
      <c r="R46">
        <v>76</v>
      </c>
    </row>
    <row r="47" spans="1:20" ht="12" customHeight="1" x14ac:dyDescent="0.3">
      <c r="A47" s="32">
        <v>45976</v>
      </c>
      <c r="B47">
        <v>1568</v>
      </c>
      <c r="D47">
        <v>142</v>
      </c>
      <c r="F47">
        <v>800</v>
      </c>
      <c r="N47">
        <v>405</v>
      </c>
      <c r="T47">
        <v>220</v>
      </c>
    </row>
    <row r="48" spans="1:20" ht="12" customHeight="1" x14ac:dyDescent="0.3">
      <c r="A48" s="32">
        <v>46006</v>
      </c>
      <c r="B48">
        <v>1223</v>
      </c>
      <c r="D48">
        <v>54</v>
      </c>
      <c r="F48">
        <v>440</v>
      </c>
      <c r="N48">
        <v>546</v>
      </c>
      <c r="O48">
        <v>183</v>
      </c>
      <c r="S48">
        <v>0</v>
      </c>
    </row>
    <row r="49" spans="1:20" ht="12" customHeight="1" x14ac:dyDescent="0.3">
      <c r="A49" s="32">
        <v>46037</v>
      </c>
      <c r="B49">
        <v>566</v>
      </c>
      <c r="D49">
        <v>38</v>
      </c>
      <c r="F49">
        <v>195</v>
      </c>
      <c r="N49">
        <v>270</v>
      </c>
      <c r="T49">
        <v>63</v>
      </c>
    </row>
    <row r="50" spans="1:20" ht="12" customHeight="1" x14ac:dyDescent="0.3">
      <c r="A50" s="32"/>
    </row>
  </sheetData>
  <hyperlinks>
    <hyperlink ref="A1" location="Contents!A1" display="Back to Contents" xr:uid="{00000000-0004-0000-0200-000000000000}"/>
  </hyperlinks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4F5A8AB3-BE31-4CB8-A009-6BE0F69CAABA}"/>
</file>

<file path=customXml/itemProps2.xml><?xml version="1.0" encoding="utf-8"?>
<ds:datastoreItem xmlns:ds="http://schemas.openxmlformats.org/officeDocument/2006/customXml" ds:itemID="{702F8EEF-3D5B-45E7-A0A9-400C0B73C188}"/>
</file>

<file path=customXml/itemProps3.xml><?xml version="1.0" encoding="utf-8"?>
<ds:datastoreItem xmlns:ds="http://schemas.openxmlformats.org/officeDocument/2006/customXml" ds:itemID="{07DA568C-5794-4C31-9773-581B2A7739C8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Content Per Country</vt:lpstr>
      <vt:lpstr>Per Country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0</cp:revision>
  <dcterms:created xsi:type="dcterms:W3CDTF">2004-07-20T21:40:42Z</dcterms:created>
  <dcterms:modified xsi:type="dcterms:W3CDTF">2026-04-02T11:02:43Z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6.5.4.0430 (http://officewriter.softartisans.com)</vt:lpwstr>
  </property>
  <property fmtid="{D5CDD505-2E9C-101B-9397-08002B2CF9AE}" pid="3" name="ContentTypeId">
    <vt:lpwstr>0x010100C9280E48E807ED4AA4BA7BE40CA69573</vt:lpwstr>
  </property>
</Properties>
</file>