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customProperty1.bin" ContentType="application/vnd.openxmlformats-officedocument.spreadsheetml.customProperty"/>
  <Override PartName="/xl/worksheets/sheet2.xml" ContentType="application/vnd.openxmlformats-officedocument.spreadsheetml.worksheet+xml"/>
  <Override PartName="/xl/customProperty2.bin" ContentType="application/vnd.openxmlformats-officedocument.spreadsheetml.customProperty"/>
  <Override PartName="/xl/worksheets/sheet3.xml" ContentType="application/vnd.openxmlformats-officedocument.spreadsheetml.worksheet+xml"/>
  <Override PartName="/xl/customProperty3.bin" ContentType="application/vnd.openxmlformats-officedocument.spreadsheetml.customProperty"/>
  <Override PartName="/xl/worksheets/sheet4.xml" ContentType="application/vnd.openxmlformats-officedocument.spreadsheetml.worksheet+xml"/>
  <Override PartName="/xl/customProperty4.bin" ContentType="application/vnd.openxmlformats-officedocument.spreadsheetml.customProperty"/>
  <Override PartName="/xl/worksheets/sheet5.xml" ContentType="application/vnd.openxmlformats-officedocument.spreadsheetml.worksheet+xml"/>
  <Override PartName="/xl/customProperty5.bin" ContentType="application/vnd.openxmlformats-officedocument.spreadsheetml.customProperty"/>
  <Override PartName="/xl/styles.xml" ContentType="application/vnd.openxmlformats-officedocument.spreadsheetml.styles+xml"/>
  <Override PartName="/xl/sharedStrings.xml" ContentType="application/vnd.openxmlformats-officedocument.spreadsheetml.sharedStrings+xml"/>
  <Override PartName="/xl/pivotCache/pivotCacheRecords3.xml" ContentType="application/vnd.openxmlformats-officedocument.spreadsheetml.pivotCacheRecords+xml"/>
  <Override PartName="/xl/pivotTables/pivotTable2.xml" ContentType="application/vnd.openxmlformats-officedocument.spreadsheetml.pivotTable+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Tables/pivotTable1.xml" ContentType="application/vnd.openxmlformats-officedocument.spreadsheetml.pivotTable+xml"/>
  <Override PartName="/xl/pivotCache/pivotCacheRecords2.xml" ContentType="application/vnd.openxmlformats-officedocument.spreadsheetml.pivotCacheRecords+xml"/>
  <Override PartName="/xl/pivotTables/pivotTable4.xml" ContentType="application/vnd.openxmlformats-officedocument.spreadsheetml.pivotTable+xml"/>
  <Override PartName="/xl/pivotTables/pivotTable3.xml" ContentType="application/vnd.openxmlformats-officedocument.spreadsheetml.pivotTable+xml"/>
  <Override PartName="/xl/pivotTables/pivotTable6.xml" ContentType="application/vnd.openxmlformats-officedocument.spreadsheetml.pivotTable+xml"/>
  <Override PartName="/xl/theme/theme1.xml" ContentType="application/vnd.openxmlformats-officedocument.theme+xml"/>
  <Override PartName="/xl/pivotCache/pivotCacheDefinition3.xml" ContentType="application/vnd.openxmlformats-officedocument.spreadsheetml.pivotCacheDefinition+xml"/>
  <Override PartName="/xl/pivotCache/pivotCacheDefinition1.xml" ContentType="application/vnd.openxmlformats-officedocument.spreadsheetml.pivotCacheDefinition+xml"/>
  <Override PartName="/xl/pivotTables/pivotTable5.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53222" autoCompressPictures="0"/>
  <mc:AlternateContent xmlns:mc="http://schemas.openxmlformats.org/markup-compatibility/2006">
    <mc:Choice Requires="x15">
      <x15ac:absPath xmlns:x15ac="http://schemas.microsoft.com/office/spreadsheetml/2010/11/ac" url="C:\Users\CORNUSS\"/>
    </mc:Choice>
  </mc:AlternateContent>
  <bookViews>
    <workbookView xWindow="0" yWindow="0" windowWidth="28800" windowHeight="10935" activeTab="1"/>
  </bookViews>
  <sheets>
    <sheet name="UK Tallow Volumes " sheetId="5" r:id="rId5"/>
    <sheet name="UK Blending " sheetId="9" r:id="rId6"/>
    <sheet name=" 2019 Data " sheetId="1" r:id="rId7"/>
    <sheet name="2018 short year Data" sheetId="3" r:id="rId8"/>
    <sheet name="2017 to 2018 Data" sheetId="4" r:id="rId9"/>
  </sheets>
  <definedNames/>
  <calcPr fullCalcOnLoad="1"/>
  <pivotCaches>
    <pivotCache cacheId="1" r:id="rId2"/>
    <pivotCache cacheId="2" r:id="rId3"/>
    <pivotCache cacheId="3"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<sst xmlns="http://schemas.openxmlformats.org/spreadsheetml/2006/main" count="5778" uniqueCount="390">
  <si>
    <t>Department for Transport statistics</t>
  </si>
  <si>
    <t>RTFO Statistics (https://www.gov.uk/government/collections/renewable-fuel-statistics)</t>
  </si>
  <si>
    <t>Table RF 0105</t>
  </si>
  <si>
    <r>
      <t>Carbon and sustainability data of renewable transport fuel</t>
    </r>
    <r>
      <rPr>
        <b/>
        <vertAlign val="superscript"/>
        <sz val="12"/>
        <color rgb="FF000000"/>
        <rFont val="Arial"/>
        <family val="2"/>
      </rPr>
      <t>1</t>
    </r>
    <r>
      <rPr>
        <b/>
        <sz val="12"/>
        <color rgb="FF000000"/>
        <rFont val="Arial"/>
        <family val="2"/>
      </rPr>
      <t>: United Kingdom, 2019</t>
    </r>
  </si>
  <si>
    <t>Final data</t>
  </si>
  <si>
    <t>Data is for information received by the DfT as of 29/09/2020 following the closure of the 2019 RTFO year.</t>
  </si>
  <si>
    <t>Fuel type</t>
  </si>
  <si>
    <t>Feedstock</t>
  </si>
  <si>
    <t>Country of origin</t>
  </si>
  <si>
    <r>
      <t>RTFC Category</t>
    </r>
    <r>
      <rPr>
        <b/>
        <vertAlign val="superscript"/>
        <sz val="10"/>
        <color rgb="FF000000"/>
        <rFont val="Arial"/>
        <family val="2"/>
      </rPr>
      <t>2,3</t>
    </r>
  </si>
  <si>
    <t>Double counted feedstock?</t>
  </si>
  <si>
    <r>
      <t>Volume, million litres eq</t>
    </r>
    <r>
      <rPr>
        <b/>
        <vertAlign val="superscript"/>
        <sz val="10"/>
        <color rgb="FF000000"/>
        <rFont val="Arial"/>
        <family val="2"/>
      </rPr>
      <t>.4</t>
    </r>
  </si>
  <si>
    <t>Volume, % of fuel</t>
  </si>
  <si>
    <r>
      <t>ILUC factor, gCO</t>
    </r>
    <r>
      <rPr>
        <b/>
        <vertAlign val="subscript"/>
        <sz val="10"/>
        <color rgb="FF000000"/>
        <rFont val="Arial"/>
        <family val="2"/>
      </rPr>
      <t>2</t>
    </r>
    <r>
      <rPr>
        <b/>
        <sz val="10"/>
        <color rgb="FF000000"/>
        <rFont val="Arial"/>
        <family val="2"/>
      </rPr>
      <t>e/MJ</t>
    </r>
  </si>
  <si>
    <r>
      <t>Carbon intensity, gCO</t>
    </r>
    <r>
      <rPr>
        <b/>
        <vertAlign val="subscript"/>
        <sz val="10"/>
        <color rgb="FF000000"/>
        <rFont val="Arial"/>
        <family val="2"/>
      </rPr>
      <t>2</t>
    </r>
    <r>
      <rPr>
        <b/>
        <sz val="10"/>
        <color rgb="FF000000"/>
        <rFont val="Arial"/>
        <family val="2"/>
      </rPr>
      <t>e / MJ</t>
    </r>
  </si>
  <si>
    <t>GHG saving, %</t>
  </si>
  <si>
    <t>excl. ILUC</t>
  </si>
  <si>
    <t>incl. ILUC</t>
  </si>
  <si>
    <t>Bio Petrol</t>
  </si>
  <si>
    <t>Used cooking oil</t>
  </si>
  <si>
    <t>Argentina</t>
  </si>
  <si>
    <t>General</t>
  </si>
  <si>
    <t>Yes</t>
  </si>
  <si>
    <t>Bahrain</t>
  </si>
  <si>
    <t>Belgium</t>
  </si>
  <si>
    <t>Cambodia</t>
  </si>
  <si>
    <t>Canada</t>
  </si>
  <si>
    <t>Chile</t>
  </si>
  <si>
    <t>China</t>
  </si>
  <si>
    <t>Colombia</t>
  </si>
  <si>
    <t>Cyprus</t>
  </si>
  <si>
    <t>Denmark</t>
  </si>
  <si>
    <t>Egypt</t>
  </si>
  <si>
    <t>France</t>
  </si>
  <si>
    <t>Georgia</t>
  </si>
  <si>
    <t>Germany</t>
  </si>
  <si>
    <t>Hong Kong</t>
  </si>
  <si>
    <t>Indonesia</t>
  </si>
  <si>
    <t>Ireland, Republic of</t>
  </si>
  <si>
    <t>Japan</t>
  </si>
  <si>
    <t>Jordan</t>
  </si>
  <si>
    <t>Kuwait</t>
  </si>
  <si>
    <t>Lebanon</t>
  </si>
  <si>
    <t>Malaysia</t>
  </si>
  <si>
    <t>Mexico</t>
  </si>
  <si>
    <t>Netherlands</t>
  </si>
  <si>
    <t>New Zealand</t>
  </si>
  <si>
    <t>Panama</t>
  </si>
  <si>
    <t>Peru</t>
  </si>
  <si>
    <t>Qatar</t>
  </si>
  <si>
    <t>Russian Federation</t>
  </si>
  <si>
    <t>Saudi Arabia</t>
  </si>
  <si>
    <t>Singapore</t>
  </si>
  <si>
    <t>Taiwan</t>
  </si>
  <si>
    <t>Thailand</t>
  </si>
  <si>
    <t>United Kingdom</t>
  </si>
  <si>
    <t>United States</t>
  </si>
  <si>
    <t>Vietnam</t>
  </si>
  <si>
    <t>Bio Petrol Total</t>
  </si>
  <si>
    <t>Biodiesel HVO</t>
  </si>
  <si>
    <t>Venezuela</t>
  </si>
  <si>
    <t>Biodiesel HVO Total</t>
  </si>
  <si>
    <t>Biodiesel ME</t>
  </si>
  <si>
    <t>Brown grease</t>
  </si>
  <si>
    <t>Bulgaria</t>
  </si>
  <si>
    <t>Crude glycerine</t>
  </si>
  <si>
    <t>Empty palm fruit bunches</t>
  </si>
  <si>
    <t>Food waste</t>
  </si>
  <si>
    <t>Portugal</t>
  </si>
  <si>
    <t>Spain</t>
  </si>
  <si>
    <t>Oilseed rape</t>
  </si>
  <si>
    <t>Australia</t>
  </si>
  <si>
    <t>Relevant crop</t>
  </si>
  <si>
    <t>No</t>
  </si>
  <si>
    <t>Croatia</t>
  </si>
  <si>
    <t>Hungary</t>
  </si>
  <si>
    <t>Latvia</t>
  </si>
  <si>
    <t>Luxembourg</t>
  </si>
  <si>
    <t>Poland</t>
  </si>
  <si>
    <t>Romania</t>
  </si>
  <si>
    <t>Ukraine</t>
  </si>
  <si>
    <t>Palm</t>
  </si>
  <si>
    <t>Guatemala</t>
  </si>
  <si>
    <t>Honduras</t>
  </si>
  <si>
    <t>Palm oil mill effluent</t>
  </si>
  <si>
    <t>Ghana</t>
  </si>
  <si>
    <t>Sewage system FOG</t>
  </si>
  <si>
    <t>Soapstock acid oil contaminated with sulphur</t>
  </si>
  <si>
    <t>Ecuador</t>
  </si>
  <si>
    <t>Italy</t>
  </si>
  <si>
    <t>Tunisia</t>
  </si>
  <si>
    <t>Turkey</t>
  </si>
  <si>
    <t>Soy</t>
  </si>
  <si>
    <t>Brazil</t>
  </si>
  <si>
    <t>Paraguay</t>
  </si>
  <si>
    <t>Spent bleaching earth</t>
  </si>
  <si>
    <t>Sunflower</t>
  </si>
  <si>
    <t>Tallow - category 1</t>
  </si>
  <si>
    <t>Austria</t>
  </si>
  <si>
    <t>Belarus</t>
  </si>
  <si>
    <t>Czech Republic</t>
  </si>
  <si>
    <t>Estonia</t>
  </si>
  <si>
    <t>Finland</t>
  </si>
  <si>
    <t>Lithuania</t>
  </si>
  <si>
    <t>Slovakia</t>
  </si>
  <si>
    <t>Slovenia</t>
  </si>
  <si>
    <t>Switzerland</t>
  </si>
  <si>
    <t>Tallow - category 2 or uncategorised</t>
  </si>
  <si>
    <t>Tallow - category 3 or unknown</t>
  </si>
  <si>
    <t>Aruba</t>
  </si>
  <si>
    <t>Bolivia</t>
  </si>
  <si>
    <t>Greece</t>
  </si>
  <si>
    <t>Iraq</t>
  </si>
  <si>
    <t>Israel</t>
  </si>
  <si>
    <t>Moldova</t>
  </si>
  <si>
    <t>Morocco</t>
  </si>
  <si>
    <t>Norway</t>
  </si>
  <si>
    <t>Oman</t>
  </si>
  <si>
    <t>Puerto Rico</t>
  </si>
  <si>
    <t>Republic of Korea</t>
  </si>
  <si>
    <t>Saint Lucia</t>
  </si>
  <si>
    <t>Serbia</t>
  </si>
  <si>
    <t>South Africa</t>
  </si>
  <si>
    <t>Sweden</t>
  </si>
  <si>
    <t>Trinidad and Tobago</t>
  </si>
  <si>
    <t>United Arab Emirates</t>
  </si>
  <si>
    <t>Uruguay</t>
  </si>
  <si>
    <t>Waste pressings from production of vegetable oils</t>
  </si>
  <si>
    <t>Biodiesel ME Total</t>
  </si>
  <si>
    <t>Bioethanol</t>
  </si>
  <si>
    <t>Barley</t>
  </si>
  <si>
    <t>Corn</t>
  </si>
  <si>
    <t>Ethanol from cleaning/extraction of blood plasma</t>
  </si>
  <si>
    <t>Starch slurry (waste)</t>
  </si>
  <si>
    <t>Sugar beet</t>
  </si>
  <si>
    <t>Sugar cane</t>
  </si>
  <si>
    <t>Costa Rica</t>
  </si>
  <si>
    <t>Nicaragua</t>
  </si>
  <si>
    <t>Triticale</t>
  </si>
  <si>
    <t>Wheat</t>
  </si>
  <si>
    <t>Bioethanol Total</t>
  </si>
  <si>
    <t>Biomethane</t>
  </si>
  <si>
    <t>Husks</t>
  </si>
  <si>
    <t>Municipal organic waste</t>
  </si>
  <si>
    <t>Road Side Grass</t>
  </si>
  <si>
    <t>Sewage sludge</t>
  </si>
  <si>
    <t>Sugar beet tops, tails, chips &amp; process water</t>
  </si>
  <si>
    <t>Wet manure</t>
  </si>
  <si>
    <t>Biomethane Total</t>
  </si>
  <si>
    <t>Biopropane</t>
  </si>
  <si>
    <t xml:space="preserve">Relevant </t>
  </si>
  <si>
    <t>Palm fatty acid distillate</t>
  </si>
  <si>
    <t>Biopropane Total</t>
  </si>
  <si>
    <t>Diesel (origin Bio)</t>
  </si>
  <si>
    <t>Diesel (origin Bio) Total</t>
  </si>
  <si>
    <t>Methanol (bio)</t>
  </si>
  <si>
    <t>Methanol (bio) Total</t>
  </si>
  <si>
    <t>Methanol (non bio, renewable)</t>
  </si>
  <si>
    <t>Geothermal energy</t>
  </si>
  <si>
    <t>Iceland</t>
  </si>
  <si>
    <t>Methanol (non bio, renewable) Total</t>
  </si>
  <si>
    <t>MTBE (renewable portion)</t>
  </si>
  <si>
    <t>MTBE (renewable portion) Total</t>
  </si>
  <si>
    <t>Off road biodiesel</t>
  </si>
  <si>
    <t>India</t>
  </si>
  <si>
    <t>general</t>
  </si>
  <si>
    <t>Off road biodiesel Total</t>
  </si>
  <si>
    <t>Pure vegetable oil</t>
  </si>
  <si>
    <t>Pure vegetable oil Total</t>
  </si>
  <si>
    <t>Hydrogen</t>
  </si>
  <si>
    <t>Wind power</t>
  </si>
  <si>
    <t>Development fuel</t>
  </si>
  <si>
    <t>Hydrogen Total</t>
  </si>
  <si>
    <t>Grand Total</t>
  </si>
  <si>
    <r>
      <rPr>
        <vertAlign val="superscript"/>
        <sz val="10"/>
        <color rgb="FF000000"/>
        <rFont val="Arial"/>
        <family val="2"/>
      </rPr>
      <t>1</t>
    </r>
    <r>
      <rPr>
        <sz val="10"/>
        <color rgb="FF000000"/>
        <rFont val="Arial"/>
        <family val="2"/>
      </rPr>
      <t xml:space="preserve"> This table contains data on RTFCs issued to renewable fuel certified as sustainable.</t>
    </r>
  </si>
  <si>
    <r>
      <rPr>
        <vertAlign val="superscript"/>
        <sz val="10"/>
        <color rgb="FF000000"/>
        <rFont val="Arial"/>
        <family val="2"/>
      </rPr>
      <t>2</t>
    </r>
    <r>
      <rPr>
        <sz val="10"/>
        <color rgb="FF000000"/>
        <rFont val="Arial"/>
        <family val="2"/>
      </rPr>
      <t xml:space="preserve"> From 15th April 2018 new RTFC categories are introduced (general, relevant crop and development fuel). These replace the GHG emission categories used in 2017/18 and in previous reports. </t>
    </r>
  </si>
  <si>
    <r>
      <rPr>
        <vertAlign val="superscript"/>
        <sz val="10"/>
        <color rgb="FF000000"/>
        <rFont val="Arial"/>
        <family val="2"/>
      </rPr>
      <t>3</t>
    </r>
    <r>
      <rPr>
        <sz val="10"/>
        <color rgb="FF000000"/>
        <rFont val="Arial"/>
        <family val="2"/>
      </rPr>
      <t xml:space="preserve"> Development Fuels RTFC was introduced in 2019. Until we have at least 3 companies supplying development fuels no statistics will be published due to the commercialy sensitive nature of the data.</t>
    </r>
  </si>
  <si>
    <r>
      <t xml:space="preserve">4 </t>
    </r>
    <r>
      <rPr>
        <sz val="10"/>
        <color rgb="FF000000"/>
        <rFont val="Arial"/>
        <family val="2"/>
      </rPr>
      <t>Renewable gases (such as biomethane and biopropane) are reported in kg but are converted to equivalent litres using standard multiplication factors (1.9 and 1.75 respectively) as stated in the RTFO Order.</t>
    </r>
  </si>
  <si>
    <t>Source: DfT</t>
  </si>
  <si>
    <t>For further details alongside these tables, see the:</t>
  </si>
  <si>
    <t>Last updated: November 2020</t>
  </si>
  <si>
    <t xml:space="preserve"> - Notes and definitions</t>
  </si>
  <si>
    <t>Next update: February 2021</t>
  </si>
  <si>
    <t xml:space="preserve"> - Report</t>
  </si>
  <si>
    <t xml:space="preserve"> - Guidance on the RTFO</t>
  </si>
  <si>
    <t>Telephone: 0207 944 4847</t>
  </si>
  <si>
    <t>Email: Environment.stats@dft.gov.uk</t>
  </si>
  <si>
    <t>The figures in this table are outside the scope of National Statistics.</t>
  </si>
  <si>
    <t>Renewable Fuel Statistics (https://www.gov.uk/government/collections/renewable-fuel-statistics)</t>
  </si>
  <si>
    <t>Table RF_0105</t>
  </si>
  <si>
    <t>Carbon and sustainability data of renewable transport fuel: United Kingdom, 15 April to 31 December 2018</t>
  </si>
  <si>
    <t>Data is for information received by the DfT as of 18/09/2019 and is final.</t>
  </si>
  <si>
    <t>RTFC Category</t>
  </si>
  <si>
    <r>
      <t>Volume, million litres eq</t>
    </r>
    <r>
      <rPr>
        <b/>
        <vertAlign val="superscript"/>
        <sz val="10"/>
        <color rgb="FF000000"/>
        <rFont val="Arial"/>
        <family val="2"/>
      </rPr>
      <t>.1</t>
    </r>
  </si>
  <si>
    <t>Carbon intensity, gCO2e / MJ</t>
  </si>
  <si>
    <t>True</t>
  </si>
  <si>
    <t>Used cooking oil total</t>
  </si>
  <si>
    <t>Bio Petrol total</t>
  </si>
  <si>
    <t>Biodiesel</t>
  </si>
  <si>
    <t>Brown grease total</t>
  </si>
  <si>
    <t>Crude glycerine total</t>
  </si>
  <si>
    <t>Empty palm fruit bunches total</t>
  </si>
  <si>
    <t>Food waste total</t>
  </si>
  <si>
    <t>Relevant Crop</t>
  </si>
  <si>
    <t>False</t>
  </si>
  <si>
    <t>Oilseed rape total</t>
  </si>
  <si>
    <t>Palm total</t>
  </si>
  <si>
    <t>Palm oil mill effluent total</t>
  </si>
  <si>
    <t>Poultry feather acid oil</t>
  </si>
  <si>
    <t>Pakistan</t>
  </si>
  <si>
    <t>Poultry feather acid oil total</t>
  </si>
  <si>
    <t>Sewage system FOG total</t>
  </si>
  <si>
    <t>Soapstock acid oil contaminated with sulphur total</t>
  </si>
  <si>
    <t>Soy total</t>
  </si>
  <si>
    <t>Spent bleaching earth total</t>
  </si>
  <si>
    <t>Sunflower total</t>
  </si>
  <si>
    <t>Tallow - category 1 total</t>
  </si>
  <si>
    <t>Bosnia and Herzegovina</t>
  </si>
  <si>
    <t>Waste pressings from production of vegetable oils total</t>
  </si>
  <si>
    <t>Biodiesel total</t>
  </si>
  <si>
    <t>Biodiesel (HVO)</t>
  </si>
  <si>
    <t>Biodiesel (HVO) total</t>
  </si>
  <si>
    <t>Barley total</t>
  </si>
  <si>
    <t>Corn, EC</t>
  </si>
  <si>
    <t>Corn, EC total</t>
  </si>
  <si>
    <t>Corn, non-EC</t>
  </si>
  <si>
    <t>Corn, non-EC total</t>
  </si>
  <si>
    <t>Starch slurry (low grade)</t>
  </si>
  <si>
    <t>Starch slurry (low grade) total</t>
  </si>
  <si>
    <t>Starch slurry (regular)</t>
  </si>
  <si>
    <t>Starch slurry (regular) total</t>
  </si>
  <si>
    <t>Starch slurry (waste) total</t>
  </si>
  <si>
    <t>Sugar beet total</t>
  </si>
  <si>
    <t>Sugar cane total</t>
  </si>
  <si>
    <t>Wheat total</t>
  </si>
  <si>
    <t>Bioethanol total</t>
  </si>
  <si>
    <r>
      <t>Biomethane</t>
    </r>
    <r>
      <rPr>
        <vertAlign val="superscript"/>
        <sz val="10"/>
        <color rgb="FF000000"/>
        <rFont val="Arial"/>
        <family val="2"/>
      </rPr>
      <t>1</t>
    </r>
  </si>
  <si>
    <t>Husks total</t>
  </si>
  <si>
    <t>Municipal organic waste total</t>
  </si>
  <si>
    <t>Road Side Grass total</t>
  </si>
  <si>
    <t>Sugar beet tops, tails, chips &amp; process water total</t>
  </si>
  <si>
    <r>
      <t>Biomethane</t>
    </r>
    <r>
      <rPr>
        <b/>
        <vertAlign val="superscript"/>
        <sz val="10"/>
        <color rgb="FF000000"/>
        <rFont val="Arial"/>
        <family val="2"/>
      </rPr>
      <t>1</t>
    </r>
    <r>
      <rPr>
        <b/>
        <sz val="10"/>
        <color rgb="FF000000"/>
        <rFont val="Arial"/>
        <family val="2"/>
      </rPr>
      <t xml:space="preserve"> total</t>
    </r>
  </si>
  <si>
    <t>Biomethanol</t>
  </si>
  <si>
    <t>Dry manure</t>
  </si>
  <si>
    <t>Dry manure total</t>
  </si>
  <si>
    <t>Sewage sludge total</t>
  </si>
  <si>
    <t>Biomethanol total</t>
  </si>
  <si>
    <r>
      <t>Biopropane</t>
    </r>
    <r>
      <rPr>
        <vertAlign val="superscript"/>
        <sz val="10"/>
        <color rgb="FF000000"/>
        <rFont val="Arial"/>
        <family val="2"/>
      </rPr>
      <t>1</t>
    </r>
  </si>
  <si>
    <t>Palm fatty acid distillate total</t>
  </si>
  <si>
    <r>
      <t>Biopropane</t>
    </r>
    <r>
      <rPr>
        <b/>
        <vertAlign val="superscript"/>
        <sz val="10"/>
        <color rgb="FF000000"/>
        <rFont val="Arial"/>
        <family val="2"/>
      </rPr>
      <t>1</t>
    </r>
    <r>
      <rPr>
        <b/>
        <sz val="10"/>
        <color rgb="FF000000"/>
        <rFont val="Arial"/>
        <family val="2"/>
      </rPr>
      <t xml:space="preserve"> total</t>
    </r>
  </si>
  <si>
    <t>Diesel (origin bio)</t>
  </si>
  <si>
    <t>Diesel (origin bio) total</t>
  </si>
  <si>
    <t>Methanol (non-bio)</t>
  </si>
  <si>
    <t>Geothermal energy total</t>
  </si>
  <si>
    <t>Methanol (non-bio) total</t>
  </si>
  <si>
    <t>Off road biodiesel total</t>
  </si>
  <si>
    <r>
      <t>1</t>
    </r>
    <r>
      <rPr>
        <sz val="10"/>
        <color rgb="FF000000"/>
        <rFont val="Arial"/>
        <family val="2"/>
      </rPr>
      <t xml:space="preserve"> Biogases (such as biomethane and biopropane) are reported in kg but are converted to equivalent litres using standard multiplication factors (1.9 and 1.75 respectively) as set out in the RTFO Order.</t>
    </r>
  </si>
  <si>
    <t>Last updated: November 2019</t>
  </si>
  <si>
    <t>Next update: February 2020</t>
  </si>
  <si>
    <t>- Notes and definitions</t>
  </si>
  <si>
    <t>- Report</t>
  </si>
  <si>
    <t>- Guidance on the RTFO</t>
  </si>
  <si>
    <t>RTFO Statistics (https://www.gov.uk/government/organisations/department-for-transport/series/biofuels-statistics)</t>
  </si>
  <si>
    <t>Table RTFO 05</t>
  </si>
  <si>
    <t>Carbon and sustainability data of renewable transport fuel: United Kingdom, 15 April 2017 to 14 April 2018</t>
  </si>
  <si>
    <t>Data is for information received by the DfT as of 03/01/2019 and is final.</t>
  </si>
  <si>
    <t>Biofuel production process</t>
  </si>
  <si>
    <t>Previous land use</t>
  </si>
  <si>
    <r>
      <t>Volume, million litres eq</t>
    </r>
    <r>
      <rPr>
        <b/>
        <vertAlign val="superscript"/>
        <sz val="11"/>
        <color rgb="FF000000"/>
        <rFont val="Calibri"/>
        <family val="2"/>
      </rPr>
      <t>1</t>
    </r>
  </si>
  <si>
    <t>Carbon intensity, gCO2eq / MJ</t>
  </si>
  <si>
    <t>None</t>
  </si>
  <si>
    <t>wastes/non ag. residue</t>
  </si>
  <si>
    <t>Acid oil from UCO</t>
  </si>
  <si>
    <t>Acid oil from UCO total</t>
  </si>
  <si>
    <t>exempt from land-use criteria</t>
  </si>
  <si>
    <t>Tallow - category 2 or uncategorised total</t>
  </si>
  <si>
    <t>Tallow - category 3 or unknown total</t>
  </si>
  <si>
    <t>Barbados</t>
  </si>
  <si>
    <t>Sierra Leone</t>
  </si>
  <si>
    <t>Natural gas as process fuel in CHP plant</t>
  </si>
  <si>
    <t>Voluntary scheme - met land criteria</t>
  </si>
  <si>
    <t>Grape marc &amp; wine lees</t>
  </si>
  <si>
    <t>Grape marc &amp; wine lees total</t>
  </si>
  <si>
    <t>Rye</t>
  </si>
  <si>
    <t>Rye total</t>
  </si>
  <si>
    <t>Short rotation coppice</t>
  </si>
  <si>
    <t>Short rotation coppice total</t>
  </si>
  <si>
    <t>Settlement</t>
  </si>
  <si>
    <t>Cropland - non-protected</t>
  </si>
  <si>
    <t>Triticale total</t>
  </si>
  <si>
    <t>Natural gas as process fuel in conventional boiler</t>
  </si>
  <si>
    <t>Cobs</t>
  </si>
  <si>
    <t>Cobs total</t>
  </si>
  <si>
    <t>Straw</t>
  </si>
  <si>
    <t>Straw total</t>
  </si>
  <si>
    <t>Wet manure total</t>
  </si>
  <si>
    <r>
      <t>Biomethane</t>
    </r>
    <r>
      <rPr>
        <b/>
        <vertAlign val="superscript"/>
        <sz val="11"/>
        <color rgb="FF000000"/>
        <rFont val="Calibri"/>
        <family val="2"/>
      </rPr>
      <t>2</t>
    </r>
    <r>
      <rPr>
        <b/>
        <sz val="11"/>
        <color rgb="FF000000"/>
        <rFont val="Calibri"/>
        <family val="2"/>
      </rPr>
      <t xml:space="preserve"> total</t>
    </r>
  </si>
  <si>
    <t>Slaughter products - category 3</t>
  </si>
  <si>
    <t>Slaughter products - category 3 total</t>
  </si>
  <si>
    <t>Diesel (origin Bio) total</t>
  </si>
  <si>
    <t>HVO</t>
  </si>
  <si>
    <t>HVO total</t>
  </si>
  <si>
    <t>Biofuel total</t>
  </si>
  <si>
    <r>
      <rPr>
        <sz val="10"/>
        <color rgb="FF000000"/>
        <rFont val="Arial"/>
        <family val="2"/>
      </rPr>
      <t xml:space="preserve">1. Biogases (such as biomethane and biopropane) are reported in kg but are converted to equivalent litres using standard multiplication factors (1.9 and 1.75 respectively) as stated in the </t>
    </r>
    <r>
      <rPr>
        <u val="single"/>
        <sz val="10"/>
        <color rgb="FF0000FF"/>
        <rFont val="Arial"/>
        <family val="2"/>
      </rPr>
      <t>RTFO Order</t>
    </r>
    <r>
      <rPr>
        <sz val="10"/>
        <color rgb="FF000000"/>
        <rFont val="Arial"/>
        <family val="2"/>
      </rPr>
      <t>.</t>
    </r>
  </si>
  <si>
    <t>2. Previously reported as biogas.</t>
  </si>
  <si>
    <t>Last update: November 2018</t>
  </si>
  <si>
    <t>For further information about the feedstocks, see the:</t>
  </si>
  <si>
    <t>Next update: May 2019</t>
  </si>
  <si>
    <t xml:space="preserve"> - List of feedstocks include wastes and residues year 11 document</t>
  </si>
  <si>
    <t>Row Labels</t>
  </si>
  <si>
    <t>(All)</t>
  </si>
  <si>
    <t>(Multiple Items)</t>
  </si>
  <si>
    <t>Sum of Volume, million litres eq.4</t>
  </si>
  <si>
    <t>Sum of Volume, million litres eq.1</t>
  </si>
  <si>
    <t>Sum of Volume, million litres eq1</t>
  </si>
  <si>
    <t>UK Tallow Total Litres (mm)</t>
  </si>
  <si>
    <t>2019 January - December</t>
  </si>
  <si>
    <t xml:space="preserve">(Short Year) </t>
  </si>
  <si>
    <t xml:space="preserve">Tallow Feedstock </t>
  </si>
  <si>
    <t>2017 April 15th - 2018 April 14th</t>
  </si>
  <si>
    <t>UK Tallow</t>
  </si>
  <si>
    <t>%</t>
  </si>
  <si>
    <t xml:space="preserve">2018 April 15th - December 31st (Short Year) </t>
  </si>
  <si>
    <t>Table RF 0101</t>
  </si>
  <si>
    <r>
      <t>Volumes of fuels by fuel type</t>
    </r>
    <r>
      <rPr>
        <b/>
        <vertAlign val="superscript"/>
        <sz val="12"/>
        <color rgb="FF000000"/>
        <rFont val="Arial"/>
        <family val="2"/>
      </rPr>
      <t>1</t>
    </r>
    <r>
      <rPr>
        <b/>
        <sz val="12"/>
        <color rgb="FF000000"/>
        <rFont val="Arial"/>
        <family val="2"/>
      </rPr>
      <t>: United Kingdom, 2019</t>
    </r>
  </si>
  <si>
    <r>
      <t>Volume, million litres eq.</t>
    </r>
    <r>
      <rPr>
        <b/>
        <vertAlign val="superscript"/>
        <sz val="10"/>
        <color rgb="FF000000"/>
        <rFont val="Arial"/>
        <family val="2"/>
      </rPr>
      <t>2</t>
    </r>
  </si>
  <si>
    <r>
      <t>Supply periods</t>
    </r>
    <r>
      <rPr>
        <b/>
        <vertAlign val="superscript"/>
        <sz val="10"/>
        <color rgb="FF000000"/>
        <rFont val="Arial"/>
        <family val="2"/>
      </rPr>
      <t>3</t>
    </r>
  </si>
  <si>
    <t>Percentage of total fuel supply</t>
  </si>
  <si>
    <t>Fuel Type</t>
  </si>
  <si>
    <t>Jan</t>
  </si>
  <si>
    <t>Jan-Feb</t>
  </si>
  <si>
    <t>Feb - Mar</t>
  </si>
  <si>
    <t>Mar - Apr</t>
  </si>
  <si>
    <t>Apr - May</t>
  </si>
  <si>
    <t>May - Jun</t>
  </si>
  <si>
    <t>Jun - Jul</t>
  </si>
  <si>
    <t>Jul - Aug</t>
  </si>
  <si>
    <t>Aug - Sep</t>
  </si>
  <si>
    <t>Sep - Oct</t>
  </si>
  <si>
    <t>Oct - Nov</t>
  </si>
  <si>
    <t>Nov - Dec</t>
  </si>
  <si>
    <t>Dec</t>
  </si>
  <si>
    <t>Total*</t>
  </si>
  <si>
    <t>Fossil fuels</t>
  </si>
  <si>
    <t>Diesel</t>
  </si>
  <si>
    <t>Low sulphur gas oil</t>
  </si>
  <si>
    <t>MTBE (fossil portion)</t>
  </si>
  <si>
    <t>Petrol</t>
  </si>
  <si>
    <t>Total</t>
  </si>
  <si>
    <t>Renewable fuels</t>
  </si>
  <si>
    <r>
      <rPr>
        <vertAlign val="superscript"/>
        <sz val="10"/>
        <color rgb="FF000000"/>
        <rFont val="Arial"/>
        <family val="2"/>
      </rPr>
      <t>1</t>
    </r>
    <r>
      <rPr>
        <sz val="10"/>
        <color rgb="FF000000"/>
        <rFont val="Arial"/>
        <family val="2"/>
      </rPr>
      <t xml:space="preserve"> This table contains all the data submitted for consideration as required under the RTFO Order. This includes both information on renewable fuel certified and accepted as sustainable as well as in progress applications of renewable fuel which are yet to be accepted as sustainable by the RTFO Unit.</t>
    </r>
  </si>
  <si>
    <r>
      <rPr>
        <vertAlign val="superscript"/>
        <sz val="10"/>
        <color rgb="FF000000"/>
        <rFont val="Arial"/>
        <family val="2"/>
      </rPr>
      <t>2</t>
    </r>
    <r>
      <rPr>
        <sz val="10"/>
        <color rgb="FF000000"/>
        <rFont val="Arial"/>
        <family val="2"/>
      </rPr>
      <t xml:space="preserve"> Renewable gases (such as biomethane and biopropane) are reported in kg but are converted to equivalent litres using standard multiplication factors (1.9 and 1.75 respectively) as stated in the RTFO Order.</t>
    </r>
  </si>
  <si>
    <r>
      <rPr>
        <vertAlign val="superscript"/>
        <sz val="10"/>
        <color rgb="FF000000"/>
        <rFont val="Arial"/>
        <family val="2"/>
      </rPr>
      <t>3</t>
    </r>
    <r>
      <rPr>
        <sz val="10"/>
        <color rgb="FF000000"/>
        <rFont val="Arial"/>
        <family val="2"/>
      </rPr>
      <t xml:space="preserve"> Supply periods start on the 15th of one month and end on the 14th of the next. Except for January (start 1st end 14th) and December (start 15th end 31st).</t>
    </r>
  </si>
  <si>
    <t>Table RF_0101</t>
  </si>
  <si>
    <t>Volumes of fuels by fuel type: United Kingdom, 15 April to 31 December 2018</t>
  </si>
  <si>
    <r>
      <t>Volume, million litres eq.</t>
    </r>
    <r>
      <rPr>
        <b/>
        <vertAlign val="superscript"/>
        <sz val="10"/>
        <color rgb="FF000000"/>
        <rFont val="Arial"/>
        <family val="2"/>
      </rPr>
      <t>1</t>
    </r>
  </si>
  <si>
    <t>Supply periods</t>
  </si>
  <si>
    <t>Biopetrol</t>
  </si>
  <si>
    <t>Biodiesel FAME</t>
  </si>
  <si>
    <r>
      <t xml:space="preserve">Biomethane </t>
    </r>
    <r>
      <rPr>
        <vertAlign val="superscript"/>
        <sz val="10"/>
        <color rgb="FF000000"/>
        <rFont val="Arial"/>
        <family val="2"/>
      </rPr>
      <t>1,2</t>
    </r>
  </si>
  <si>
    <t>Methanol</t>
  </si>
  <si>
    <r>
      <rPr>
        <vertAlign val="superscript"/>
        <sz val="10"/>
        <color rgb="FF000000"/>
        <rFont val="Arial"/>
        <family val="2"/>
      </rPr>
      <t>1.</t>
    </r>
    <r>
      <rPr>
        <sz val="10"/>
        <color rgb="FF000000"/>
        <rFont val="Arial"/>
        <family val="2"/>
      </rPr>
      <t xml:space="preserve"> Biogases (such as biomethane and biopropane) are reported in kg but are converted to litres using standard multiplication factors (1.9 for biomethane, 1.75 for biopropane) as stated in the RTFO Order.</t>
    </r>
  </si>
  <si>
    <r>
      <rPr>
        <vertAlign val="superscript"/>
        <sz val="10"/>
        <color rgb="FF000000"/>
        <rFont val="Arial"/>
        <family val="2"/>
      </rPr>
      <t>2.</t>
    </r>
    <r>
      <rPr>
        <sz val="10"/>
        <color rgb="FF000000"/>
        <rFont val="Arial"/>
        <family val="2"/>
      </rPr>
      <t xml:space="preserve"> Previously reported as biogas.</t>
    </r>
  </si>
  <si>
    <t>Table RTFO 01</t>
  </si>
  <si>
    <t>Volumes of fuels by fuel type: United Kingdom, 15 April 2017 to 14 April 2018</t>
  </si>
  <si>
    <t>Dec - Jan</t>
  </si>
  <si>
    <t>Jan - Feb</t>
  </si>
  <si>
    <t>Biogas</t>
  </si>
  <si>
    <t>1. Biogases (such as biomethane and biopropane) are reported in kg but are converted to equivalent litres using standard multiplication factors (1.9 and 1.75 respectively) as stated in the RTFO Order.</t>
  </si>
  <si>
    <t>Last Update: November 2018</t>
  </si>
  <si>
    <t>Next Update: May 2019</t>
  </si>
  <si>
    <t xml:space="preserve">Fossil Diesel </t>
  </si>
  <si>
    <t xml:space="preserve">Bio Diesel </t>
  </si>
  <si>
    <t>Total Blend %</t>
  </si>
  <si>
    <t>Bio Diesel Blend %</t>
  </si>
  <si>
    <t xml:space="preserve">Off-Road Biodiesel </t>
  </si>
  <si>
    <r>
      <t>Volumes of fuels by fuel type</t>
    </r>
    <r>
      <rPr>
        <b/>
        <vertAlign val="superscript"/>
        <sz val="12"/>
        <color rgb="FF000000"/>
        <rFont val="Arial"/>
        <family val="2"/>
      </rPr>
      <t>1</t>
    </r>
    <r>
      <rPr>
        <b/>
        <sz val="12"/>
        <color rgb="FF000000"/>
        <rFont val="Arial"/>
        <family val="2"/>
      </rPr>
      <t>: United Kingdom, 2020</t>
    </r>
  </si>
  <si>
    <t>Provisional data</t>
  </si>
  <si>
    <t>Data is for information received by the DfT as of 24/09/2020 and is provisional. The final report for 2020 will be published in Nov 2021.</t>
  </si>
  <si>
    <t>Jun- Jul</t>
  </si>
  <si>
    <t xml:space="preserve">Biodiesel &amp; Off-Road Biodiesel  Blending </t>
  </si>
  <si>
    <t>2020 Part Year*</t>
  </si>
  <si>
    <t xml:space="preserve">2020 Data Table is under 2019 </t>
  </si>
  <si>
    <t>Fossil Off-Road  Biodiesel Blend %</t>
  </si>
  <si>
    <t>RTFO Obligation  % of Fossil</t>
  </si>
  <si>
    <t xml:space="preserve">         Litres MM</t>
  </si>
  <si>
    <t xml:space="preserve">Fossil Off-Road Diesel </t>
  </si>
  <si>
    <t xml:space="preserve">Total Tallow Litres (mm) All Countries  </t>
  </si>
  <si>
    <t xml:space="preserve">Total Biodiesel Litres (mm)  All Countries </t>
  </si>
  <si>
    <t>* 2020 based upon submissions received by DfT before Sept 24th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</si>
</sst>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3" formatCode="_-* #,##0.00_-;\-* #,##0.00_-;_-* &quot;-&quot;??_-;_-@_-"/>
    <numFmt numFmtId="164" formatCode="0.0"/>
    <numFmt numFmtId="165" formatCode="0.0%"/>
    <numFmt numFmtId="166" formatCode="0.0000000%"/>
    <numFmt numFmtId="167" formatCode="0.000%"/>
  </numFmts>
  <fonts count="21">
    <font>
      <sz val="11"/>
      <color theme="1"/>
      <name val="Calibri"/>
      <family val="2"/>
      <scheme val="minor"/>
    </font>
    <font>
      <sz val="10"/>
      <color theme="1"/>
      <name val="Arial"/>
      <family val="2"/>
    </font>
    <font>
      <b/>
      <sz val="11"/>
      <color theme="1"/>
      <name val="Calibri"/>
      <family val="2"/>
      <scheme val="minor"/>
    </font>
    <font>
      <b/>
      <sz val="12"/>
      <color rgb="FF000000"/>
      <name val="Arial"/>
      <family val="2"/>
    </font>
    <font>
      <sz val="10"/>
      <color rgb="FF000000"/>
      <name val="Arial"/>
      <family val="2"/>
    </font>
    <font>
      <u val="single"/>
      <sz val="11"/>
      <color rgb="FF0000FF"/>
      <name val="Calibri"/>
      <family val="2"/>
    </font>
    <font>
      <u val="single"/>
      <sz val="11"/>
      <color rgb="FF0000FF"/>
      <name val="Arial"/>
      <family val="2"/>
    </font>
    <font>
      <b/>
      <vertAlign val="superscript"/>
      <sz val="12"/>
      <color rgb="FF000000"/>
      <name val="Arial"/>
      <family val="2"/>
    </font>
    <font>
      <b/>
      <sz val="10"/>
      <color rgb="FF000000"/>
      <name val="Arial"/>
      <family val="2"/>
    </font>
    <font>
      <b/>
      <vertAlign val="superscript"/>
      <sz val="10"/>
      <color rgb="FF000000"/>
      <name val="Arial"/>
      <family val="2"/>
    </font>
    <font>
      <b/>
      <vertAlign val="subscript"/>
      <sz val="10"/>
      <color rgb="FF000000"/>
      <name val="Arial"/>
      <family val="2"/>
    </font>
    <font>
      <b/>
      <sz val="11"/>
      <color rgb="FF000000"/>
      <name val="Calibri"/>
      <family val="2"/>
    </font>
    <font>
      <vertAlign val="superscript"/>
      <sz val="10"/>
      <color rgb="FF000000"/>
      <name val="Arial"/>
      <family val="2"/>
    </font>
    <font>
      <u val="single"/>
      <sz val="10"/>
      <color rgb="FF0000FF"/>
      <name val="Arial"/>
      <family val="2"/>
    </font>
    <font>
      <b/>
      <sz val="14"/>
      <color rgb="FF000000"/>
      <name val="Arial"/>
      <family val="2"/>
    </font>
    <font>
      <b/>
      <vertAlign val="superscript"/>
      <sz val="11"/>
      <color rgb="FF000000"/>
      <name val="Calibri"/>
      <family val="2"/>
    </font>
    <font>
      <b/>
      <sz val="14"/>
      <color theme="1"/>
      <name val="Calibri"/>
      <family val="2"/>
      <scheme val="minor"/>
    </font>
    <font>
      <sz val="14"/>
      <color theme="1"/>
      <name val="Calibri"/>
      <family val="2"/>
      <scheme val="minor"/>
    </font>
    <font>
      <b/>
      <sz val="16"/>
      <color theme="1"/>
      <name val="Calibri"/>
      <family val="2"/>
      <scheme val="minor"/>
    </font>
    <font>
      <b/>
      <sz val="20"/>
      <color theme="1"/>
      <name val="Calibri"/>
      <family val="2"/>
      <scheme val="minor"/>
    </font>
    <font>
      <sz val="20"/>
      <color theme="1"/>
      <name val="Calibri"/>
      <family val="2"/>
      <scheme val="minor"/>
    </font>
  </fonts>
  <fills count="8">
    <fill>
      <patternFill/>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79984760284"/>
        <bgColor indexed="64"/>
      </patternFill>
    </fill>
    <fill>
      <patternFill patternType="solid">
        <fgColor theme="7" tint="0.599990010261536"/>
        <bgColor indexed="64"/>
      </patternFill>
    </fill>
    <fill>
      <patternFill patternType="solid">
        <fgColor rgb="FFFFFF00"/>
        <bgColor indexed="64"/>
      </patternFill>
    </fill>
  </fills>
  <borders count="25">
    <border>
      <left/>
      <right/>
      <top/>
      <bottom/>
      <diagonal/>
    </border>
    <border>
      <left/>
      <right/>
      <top style="medium">
        <color rgb="FF000000"/>
      </top>
      <bottom/>
    </border>
    <border>
      <left/>
      <right/>
      <top/>
      <bottom style="medium">
        <color rgb="FF000000"/>
      </bottom>
    </border>
    <border>
      <left/>
      <right/>
      <top style="thin">
        <color rgb="FF000000"/>
      </top>
      <bottom style="thin">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right/>
      <top style="thin">
        <color rgb="FF000000"/>
      </top>
      <bottom/>
    </border>
    <border>
      <left/>
      <right/>
      <top/>
      <bottom style="thin">
        <color rgb="FF000000"/>
      </bottom>
    </border>
    <border>
      <left/>
      <right style="medium">
        <color rgb="FF000000"/>
      </right>
      <top style="medium">
        <color rgb="FF000000"/>
      </top>
      <bottom/>
    </border>
    <border>
      <left/>
      <right/>
      <top style="thin">
        <color rgb="FF000000"/>
      </top>
      <bottom style="medium">
        <color rgb="FF000000"/>
      </bottom>
    </border>
    <border>
      <left style="medium">
        <color rgb="FF000000"/>
      </left>
      <right/>
      <top style="medium">
        <color rgb="FF000000"/>
      </top>
      <bottom style="medium">
        <color rgb="FF000000"/>
      </bottom>
    </border>
    <border>
      <left style="medium">
        <color rgb="FF000000"/>
      </left>
      <right/>
      <top style="medium">
        <color rgb="FF000000"/>
      </top>
      <bottom/>
    </border>
    <border>
      <left/>
      <right/>
      <top style="medium">
        <color rgb="FF000000"/>
      </top>
      <bottom style="thin">
        <color rgb="FF000000"/>
      </bottom>
    </border>
    <border>
      <left/>
      <right style="thin">
        <color auto="1"/>
      </right>
      <top style="thin">
        <color auto="1"/>
      </top>
      <bottom/>
    </border>
    <border>
      <left style="thin">
        <color auto="1"/>
      </left>
      <right/>
      <top/>
      <bottom/>
    </border>
    <border>
      <left/>
      <right style="thin">
        <color auto="1"/>
      </right>
      <top/>
      <bottom/>
    </border>
    <border>
      <left/>
      <right/>
      <top style="thin">
        <color auto="1"/>
      </top>
      <bottom style="thin">
        <color auto="1"/>
      </bottom>
    </border>
    <border>
      <left style="thin">
        <color auto="1"/>
      </left>
      <right/>
      <top style="thin">
        <color auto="1"/>
      </top>
      <bottom/>
    </border>
    <border>
      <left style="thin">
        <color auto="1"/>
      </left>
      <right/>
      <top style="thin">
        <color auto="1"/>
      </top>
      <bottom style="thin">
        <color auto="1"/>
      </bottom>
    </border>
    <border>
      <left/>
      <right/>
      <top style="thin">
        <color auto="1"/>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right style="thin">
        <color auto="1"/>
      </right>
      <top style="thin">
        <color auto="1"/>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0" fillId="0" borderId="0" applyFont="0" applyFill="0" applyBorder="0" applyAlignment="0" applyProtection="0"/>
    <xf numFmtId="0" fontId="5" fillId="0" borderId="0" applyNumberFormat="0" applyFill="0" applyBorder="0" applyAlignment="0" applyProtection="0"/>
  </cellStyleXfs>
  <cellXfs count="316">
    <xf numFmtId="0" fontId="0" fillId="0" borderId="0" xfId="0"/>
    <xf numFmtId="0" fontId="3" fillId="2" borderId="0" xfId="0" applyFont="1" applyFill="1" applyAlignment="1">
      <alignment horizontal="left"/>
    </xf>
    <xf numFmtId="0" fontId="4" fillId="2" borderId="0" xfId="0" applyFont="1" applyFill="1"/>
    <xf numFmtId="0" fontId="4" fillId="2" borderId="0" xfId="0" applyFont="1" applyFill="1" applyAlignment="1">
      <alignment horizontal="center"/>
    </xf>
    <xf numFmtId="0" fontId="0" fillId="2" borderId="0" xfId="0" applyFill="1"/>
    <xf numFmtId="0" fontId="6" fillId="2" borderId="0" xfId="20" applyFont="1" applyFill="1"/>
    <xf numFmtId="0" fontId="3" fillId="2" borderId="0" xfId="0" applyFont="1" applyFill="1"/>
    <xf numFmtId="0" fontId="8" fillId="2" borderId="0" xfId="0" applyFont="1" applyFill="1"/>
    <xf numFmtId="1" fontId="4" fillId="2" borderId="0" xfId="0" applyNumberFormat="1" applyFont="1" applyFill="1"/>
    <xf numFmtId="0" fontId="8" fillId="2" borderId="1" xfId="0" applyFont="1" applyFill="1" applyBorder="1" applyAlignment="1">
      <alignment horizontal="right" vertical="top" wrapText="1"/>
    </xf>
    <xf numFmtId="1" fontId="8" fillId="2" borderId="1" xfId="0" applyNumberFormat="1" applyFont="1" applyFill="1" applyBorder="1" applyAlignment="1">
      <alignment horizontal="center" vertical="top" wrapText="1"/>
    </xf>
    <xf numFmtId="0" fontId="8" fillId="2" borderId="1" xfId="0" applyFont="1" applyFill="1" applyBorder="1" applyAlignment="1">
      <alignment horizontal="right" wrapText="1"/>
    </xf>
    <xf numFmtId="0" fontId="8" fillId="2" borderId="2" xfId="0" applyFont="1" applyFill="1" applyBorder="1" applyAlignment="1">
      <alignment horizontal="right" vertical="top" wrapText="1"/>
    </xf>
    <xf numFmtId="1" fontId="8" fillId="2" borderId="2" xfId="0" applyNumberFormat="1" applyFont="1" applyFill="1" applyBorder="1" applyAlignment="1">
      <alignment horizontal="right" vertical="top" wrapText="1"/>
    </xf>
    <xf numFmtId="0" fontId="8" fillId="2" borderId="2" xfId="0" applyFont="1" applyFill="1" applyBorder="1" applyAlignment="1">
      <alignment horizontal="right" wrapText="1"/>
    </xf>
    <xf numFmtId="0" fontId="0" fillId="2" borderId="3" xfId="0" applyFill="1" applyBorder="1"/>
    <xf numFmtId="1" fontId="0" fillId="2" borderId="3" xfId="0" applyNumberFormat="1" applyFill="1" applyBorder="1" applyAlignment="1">
      <alignment horizontal="center"/>
    </xf>
    <xf numFmtId="9" fontId="0" fillId="2" borderId="3" xfId="0" applyNumberFormat="1" applyFill="1" applyBorder="1" applyAlignment="1">
      <alignment horizontal="center"/>
    </xf>
    <xf numFmtId="0" fontId="0" fillId="2" borderId="3" xfId="0" applyFill="1" applyBorder="1" applyAlignment="1">
      <alignment horizontal="center"/>
    </xf>
    <xf numFmtId="0" fontId="11" fillId="2" borderId="4" xfId="0" applyFont="1" applyFill="1" applyBorder="1"/>
    <xf numFmtId="1" fontId="11" fillId="2" borderId="4" xfId="0" applyNumberFormat="1" applyFont="1" applyFill="1" applyBorder="1" applyAlignment="1">
      <alignment horizontal="center"/>
    </xf>
    <xf numFmtId="9" fontId="11" fillId="2" borderId="4" xfId="0" applyNumberFormat="1" applyFont="1" applyFill="1" applyBorder="1" applyAlignment="1">
      <alignment horizontal="center"/>
    </xf>
    <xf numFmtId="0" fontId="11" fillId="2" borderId="4" xfId="0" applyFont="1" applyFill="1" applyBorder="1" applyAlignment="1">
      <alignment horizontal="center"/>
    </xf>
    <xf numFmtId="1" fontId="11" fillId="2" borderId="5" xfId="0" applyNumberFormat="1" applyFont="1" applyFill="1" applyBorder="1" applyAlignment="1">
      <alignment horizontal="center"/>
    </xf>
    <xf numFmtId="0" fontId="0" fillId="2" borderId="6" xfId="0" applyFill="1" applyBorder="1"/>
    <xf numFmtId="1" fontId="0" fillId="2" borderId="6" xfId="0" applyNumberFormat="1" applyFill="1" applyBorder="1" applyAlignment="1">
      <alignment horizontal="center"/>
    </xf>
    <xf numFmtId="9" fontId="0" fillId="2" borderId="6" xfId="0" applyNumberFormat="1" applyFill="1" applyBorder="1" applyAlignment="1">
      <alignment horizontal="center"/>
    </xf>
    <xf numFmtId="0" fontId="0" fillId="2" borderId="6" xfId="0" applyFill="1" applyBorder="1" applyAlignment="1">
      <alignment horizontal="center"/>
    </xf>
    <xf numFmtId="0" fontId="0" fillId="2" borderId="7" xfId="0" applyFill="1" applyBorder="1"/>
    <xf numFmtId="0" fontId="0" fillId="2" borderId="7" xfId="0" applyFill="1" applyBorder="1" applyAlignment="1">
      <alignment horizontal="center"/>
    </xf>
    <xf numFmtId="1" fontId="0" fillId="2" borderId="7" xfId="0" applyNumberFormat="1" applyFill="1" applyBorder="1" applyAlignment="1">
      <alignment horizontal="center"/>
    </xf>
    <xf numFmtId="0" fontId="0" fillId="2" borderId="0" xfId="0" applyFill="1" applyAlignment="1">
      <alignment horizontal="center"/>
    </xf>
    <xf numFmtId="1" fontId="0" fillId="2" borderId="3" xfId="0" applyNumberFormat="1" applyFill="1" applyBorder="1" applyAlignment="1">
      <alignment horizontal="left"/>
    </xf>
    <xf numFmtId="9" fontId="0" fillId="2" borderId="3" xfId="0" applyNumberFormat="1" applyFill="1" applyBorder="1" applyAlignment="1">
      <alignment horizontal="left"/>
    </xf>
    <xf numFmtId="1" fontId="0" fillId="2" borderId="6" xfId="0" applyNumberFormat="1" applyFill="1" applyBorder="1" applyAlignment="1">
      <alignment horizontal="left"/>
    </xf>
    <xf numFmtId="9" fontId="0" fillId="2" borderId="6" xfId="0" applyNumberFormat="1" applyFill="1" applyBorder="1" applyAlignment="1">
      <alignment horizontal="left"/>
    </xf>
    <xf numFmtId="1" fontId="0" fillId="2" borderId="0" xfId="0" applyNumberFormat="1" applyFill="1" applyAlignment="1">
      <alignment horizontal="center"/>
    </xf>
    <xf numFmtId="9" fontId="0" fillId="2" borderId="0" xfId="0" applyNumberFormat="1" applyFill="1" applyAlignment="1">
      <alignment horizontal="center"/>
    </xf>
    <xf numFmtId="0" fontId="11" fillId="2" borderId="1" xfId="0" applyFont="1" applyFill="1" applyBorder="1"/>
    <xf numFmtId="1" fontId="11" fillId="2" borderId="1" xfId="0" applyNumberFormat="1" applyFont="1" applyFill="1" applyBorder="1" applyAlignment="1">
      <alignment horizontal="center"/>
    </xf>
    <xf numFmtId="9" fontId="11" fillId="2" borderId="1" xfId="0" applyNumberFormat="1" applyFont="1" applyFill="1" applyBorder="1" applyAlignment="1">
      <alignment horizontal="center"/>
    </xf>
    <xf numFmtId="0" fontId="11" fillId="2" borderId="1" xfId="0" applyFont="1" applyFill="1" applyBorder="1" applyAlignment="1">
      <alignment horizontal="center"/>
    </xf>
    <xf numFmtId="1" fontId="11" fillId="2" borderId="8" xfId="0" applyNumberFormat="1" applyFont="1" applyFill="1" applyBorder="1" applyAlignment="1">
      <alignment horizontal="center"/>
    </xf>
    <xf numFmtId="0" fontId="0" fillId="2" borderId="1" xfId="0" applyFill="1" applyBorder="1"/>
    <xf numFmtId="1" fontId="0" fillId="2" borderId="4" xfId="0" applyNumberFormat="1" applyFill="1" applyBorder="1" applyAlignment="1">
      <alignment horizontal="center"/>
    </xf>
    <xf numFmtId="9" fontId="0" fillId="2" borderId="4" xfId="0" applyNumberFormat="1" applyFill="1" applyBorder="1" applyAlignment="1">
      <alignment horizontal="center"/>
    </xf>
    <xf numFmtId="0" fontId="0" fillId="2" borderId="4" xfId="0" applyFill="1" applyBorder="1" applyAlignment="1">
      <alignment horizontal="center"/>
    </xf>
    <xf numFmtId="1" fontId="11" fillId="2" borderId="4" xfId="0" applyNumberFormat="1" applyFont="1" applyFill="1" applyBorder="1" applyAlignment="1">
      <alignment horizontal="left"/>
    </xf>
    <xf numFmtId="9" fontId="11" fillId="2" borderId="4" xfId="0" applyNumberFormat="1" applyFont="1" applyFill="1" applyBorder="1" applyAlignment="1">
      <alignment horizontal="left"/>
    </xf>
    <xf numFmtId="164" fontId="8" fillId="2" borderId="0" xfId="0" applyNumberFormat="1" applyFont="1" applyFill="1"/>
    <xf numFmtId="165" fontId="8" fillId="2" borderId="0" xfId="0" applyNumberFormat="1" applyFont="1" applyFill="1" applyAlignment="1">
      <alignment horizontal="center"/>
    </xf>
    <xf numFmtId="165" fontId="8" fillId="2" borderId="0" xfId="0" applyNumberFormat="1" applyFont="1" applyFill="1"/>
    <xf numFmtId="1" fontId="4" fillId="2" borderId="0" xfId="0" applyNumberFormat="1" applyFont="1" applyFill="1" applyAlignment="1">
      <alignment horizontal="center"/>
    </xf>
    <xf numFmtId="1" fontId="8" fillId="2" borderId="0" xfId="0" applyNumberFormat="1" applyFont="1" applyFill="1"/>
    <xf numFmtId="0" fontId="4" fillId="2" borderId="0" xfId="0" applyFont="1" applyFill="1" applyAlignment="1">
      <alignment horizontal="left" vertical="top" wrapText="1"/>
    </xf>
    <xf numFmtId="0" fontId="12" fillId="2" borderId="0" xfId="0" applyFont="1" applyFill="1"/>
    <xf numFmtId="0" fontId="4" fillId="2" borderId="0" xfId="0" applyFont="1" applyFill="1" applyAlignment="1">
      <alignment horizontal="right"/>
    </xf>
    <xf numFmtId="0" fontId="4" fillId="2" borderId="0" xfId="20" applyFont="1" applyFill="1"/>
    <xf numFmtId="0" fontId="13" fillId="2" borderId="0" xfId="20" applyFont="1" applyFill="1"/>
    <xf numFmtId="0" fontId="13" fillId="2" borderId="0" xfId="20" applyFont="1" applyFill="1" applyAlignment="1">
      <alignment horizontal="right"/>
    </xf>
    <xf numFmtId="1" fontId="0" fillId="3" borderId="3" xfId="0" applyNumberFormat="1" applyFill="1" applyBorder="1" applyAlignment="1">
      <alignment horizontal="center"/>
    </xf>
    <xf numFmtId="1" fontId="11" fillId="3" borderId="4" xfId="0" applyNumberFormat="1" applyFont="1" applyFill="1" applyBorder="1" applyAlignment="1">
      <alignment horizontal="center"/>
    </xf>
    <xf numFmtId="1" fontId="0" fillId="3" borderId="6" xfId="0" applyNumberFormat="1" applyFill="1" applyBorder="1" applyAlignment="1">
      <alignment horizontal="center"/>
    </xf>
    <xf numFmtId="1" fontId="0" fillId="3" borderId="0" xfId="0" applyNumberFormat="1" applyFill="1" applyAlignment="1">
      <alignment horizontal="center"/>
    </xf>
    <xf numFmtId="1" fontId="11" fillId="3" borderId="1" xfId="0" applyNumberFormat="1" applyFont="1" applyFill="1" applyBorder="1" applyAlignment="1">
      <alignment horizontal="center"/>
    </xf>
    <xf numFmtId="1" fontId="0" fillId="3" borderId="4" xfId="0" applyNumberFormat="1" applyFill="1" applyBorder="1" applyAlignment="1">
      <alignment horizontal="center"/>
    </xf>
    <xf numFmtId="0" fontId="0" fillId="3" borderId="3" xfId="0" applyFill="1" applyBorder="1"/>
    <xf numFmtId="0" fontId="0" fillId="3" borderId="0" xfId="0" applyFill="1"/>
    <xf numFmtId="0" fontId="11" fillId="3" borderId="4" xfId="0" applyFont="1" applyFill="1" applyBorder="1"/>
    <xf numFmtId="0" fontId="0" fillId="3" borderId="6" xfId="0" applyFill="1" applyBorder="1"/>
    <xf numFmtId="0" fontId="0" fillId="3" borderId="9" xfId="0" applyFill="1" applyBorder="1"/>
    <xf numFmtId="0" fontId="11" fillId="3" borderId="1" xfId="0" applyFont="1" applyFill="1" applyBorder="1"/>
    <xf numFmtId="0" fontId="0" fillId="3" borderId="1" xfId="0" applyFill="1" applyBorder="1"/>
    <xf numFmtId="0" fontId="0" fillId="3" borderId="7" xfId="0" applyFill="1" applyBorder="1"/>
    <xf numFmtId="0" fontId="11" fillId="3" borderId="10" xfId="0" applyFont="1" applyFill="1" applyBorder="1"/>
    <xf numFmtId="0" fontId="11" fillId="3" borderId="10" xfId="0" applyFont="1" applyFill="1" applyBorder="1" applyAlignment="1">
      <alignment horizontal="left"/>
    </xf>
    <xf numFmtId="0" fontId="11" fillId="3" borderId="0" xfId="0" applyFont="1" applyFill="1" applyAlignment="1">
      <alignment horizontal="left"/>
    </xf>
    <xf numFmtId="0" fontId="11" fillId="3" borderId="11" xfId="0" applyFont="1" applyFill="1" applyBorder="1" applyAlignment="1">
      <alignment horizontal="left"/>
    </xf>
    <xf numFmtId="0" fontId="3" fillId="3" borderId="0" xfId="0" applyFont="1" applyFill="1"/>
    <xf numFmtId="0" fontId="4" fillId="3" borderId="0" xfId="0" applyFont="1" applyFill="1"/>
    <xf numFmtId="0" fontId="14" fillId="2" borderId="0" xfId="0" applyFont="1" applyFill="1"/>
    <xf numFmtId="0" fontId="5" fillId="2" borderId="0" xfId="20" applyFont="1" applyFill="1"/>
    <xf numFmtId="0" fontId="4" fillId="2" borderId="7" xfId="0" applyFont="1" applyFill="1" applyBorder="1"/>
    <xf numFmtId="165" fontId="4" fillId="2" borderId="7" xfId="0" applyNumberFormat="1" applyFont="1" applyFill="1" applyBorder="1"/>
    <xf numFmtId="1" fontId="4" fillId="2" borderId="7" xfId="0" applyNumberFormat="1" applyFont="1" applyFill="1" applyBorder="1"/>
    <xf numFmtId="0" fontId="4" fillId="2" borderId="3" xfId="0" applyFont="1" applyFill="1" applyBorder="1"/>
    <xf numFmtId="165" fontId="4" fillId="2" borderId="3" xfId="0" applyNumberFormat="1" applyFont="1" applyFill="1" applyBorder="1"/>
    <xf numFmtId="1" fontId="4" fillId="2" borderId="3" xfId="0" applyNumberFormat="1" applyFont="1" applyFill="1" applyBorder="1"/>
    <xf numFmtId="0" fontId="4" fillId="2" borderId="6" xfId="0" applyFont="1" applyFill="1" applyBorder="1"/>
    <xf numFmtId="165" fontId="4" fillId="2" borderId="6" xfId="0" applyNumberFormat="1" applyFont="1" applyFill="1" applyBorder="1"/>
    <xf numFmtId="1" fontId="4" fillId="2" borderId="6" xfId="0" applyNumberFormat="1" applyFont="1" applyFill="1" applyBorder="1"/>
    <xf numFmtId="0" fontId="4" fillId="2" borderId="4" xfId="0" applyFont="1" applyFill="1" applyBorder="1"/>
    <xf numFmtId="165" fontId="4" fillId="2" borderId="4" xfId="0" applyNumberFormat="1" applyFont="1" applyFill="1" applyBorder="1"/>
    <xf numFmtId="1" fontId="4" fillId="2" borderId="4" xfId="0" applyNumberFormat="1" applyFont="1" applyFill="1" applyBorder="1"/>
    <xf numFmtId="0" fontId="8" fillId="2" borderId="4" xfId="0" applyFont="1" applyFill="1" applyBorder="1"/>
    <xf numFmtId="165" fontId="8" fillId="2" borderId="4" xfId="0" applyNumberFormat="1" applyFont="1" applyFill="1" applyBorder="1"/>
    <xf numFmtId="1" fontId="8" fillId="2" borderId="4" xfId="0" applyNumberFormat="1" applyFont="1" applyFill="1" applyBorder="1"/>
    <xf numFmtId="164" fontId="4" fillId="2" borderId="0" xfId="0" applyNumberFormat="1" applyFont="1" applyFill="1"/>
    <xf numFmtId="165" fontId="4" fillId="2" borderId="0" xfId="0" applyNumberFormat="1" applyFont="1" applyFill="1"/>
    <xf numFmtId="0" fontId="4" fillId="2" borderId="0" xfId="0" applyFont="1" applyFill="1" applyAlignment="1">
      <alignment vertical="center"/>
    </xf>
    <xf numFmtId="0" fontId="5" fillId="2" borderId="0" xfId="20" applyFont="1" applyFill="1" applyAlignment="1">
      <alignment horizontal="left" vertical="center"/>
    </xf>
    <xf numFmtId="0" fontId="13" fillId="2" borderId="0" xfId="2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3" borderId="7" xfId="0" applyFont="1" applyFill="1" applyBorder="1"/>
    <xf numFmtId="0" fontId="4" fillId="3" borderId="3" xfId="0" applyFont="1" applyFill="1" applyBorder="1"/>
    <xf numFmtId="0" fontId="4" fillId="3" borderId="6" xfId="0" applyFont="1" applyFill="1" applyBorder="1"/>
    <xf numFmtId="0" fontId="4" fillId="3" borderId="4" xfId="0" applyFont="1" applyFill="1" applyBorder="1"/>
    <xf numFmtId="0" fontId="8" fillId="3" borderId="4" xfId="0" applyFont="1" applyFill="1" applyBorder="1"/>
    <xf numFmtId="164" fontId="4" fillId="3" borderId="7" xfId="0" applyNumberFormat="1" applyFont="1" applyFill="1" applyBorder="1"/>
    <xf numFmtId="164" fontId="4" fillId="3" borderId="3" xfId="0" applyNumberFormat="1" applyFont="1" applyFill="1" applyBorder="1"/>
    <xf numFmtId="164" fontId="4" fillId="3" borderId="6" xfId="0" applyNumberFormat="1" applyFont="1" applyFill="1" applyBorder="1"/>
    <xf numFmtId="164" fontId="4" fillId="3" borderId="4" xfId="0" applyNumberFormat="1" applyFont="1" applyFill="1" applyBorder="1"/>
    <xf numFmtId="164" fontId="8" fillId="3" borderId="4" xfId="0" applyNumberFormat="1" applyFont="1" applyFill="1" applyBorder="1"/>
    <xf numFmtId="164" fontId="4" fillId="3" borderId="0" xfId="0" applyNumberFormat="1" applyFont="1" applyFill="1"/>
    <xf numFmtId="0" fontId="11" fillId="2" borderId="1" xfId="0" applyFont="1" applyFill="1" applyBorder="1" applyAlignment="1">
      <alignment wrapText="1"/>
    </xf>
    <xf numFmtId="0" fontId="11" fillId="2" borderId="1" xfId="0" applyFont="1" applyFill="1" applyBorder="1" applyAlignment="1">
      <alignment horizontal="right" wrapText="1"/>
    </xf>
    <xf numFmtId="0" fontId="0" fillId="2" borderId="12" xfId="0" applyFill="1" applyBorder="1" applyAlignment="1">
      <alignment horizontal="left" vertical="center" wrapText="1"/>
    </xf>
    <xf numFmtId="3" fontId="0" fillId="2" borderId="12" xfId="0" applyNumberFormat="1" applyFill="1" applyBorder="1" applyAlignment="1">
      <alignment horizontal="right" vertical="center" wrapText="1"/>
    </xf>
    <xf numFmtId="9" fontId="0" fillId="2" borderId="12" xfId="0" applyNumberFormat="1" applyFill="1" applyBorder="1" applyAlignment="1">
      <alignment horizontal="right" vertical="center" wrapText="1"/>
    </xf>
    <xf numFmtId="166" fontId="0" fillId="2" borderId="0" xfId="0" applyNumberFormat="1" applyFill="1"/>
    <xf numFmtId="0" fontId="0" fillId="2" borderId="3" xfId="0" applyFill="1" applyBorder="1" applyAlignment="1">
      <alignment horizontal="left" vertical="center" wrapText="1"/>
    </xf>
    <xf numFmtId="3" fontId="0" fillId="2" borderId="3" xfId="0" applyNumberFormat="1" applyFill="1" applyBorder="1" applyAlignment="1">
      <alignment horizontal="right" vertical="center" wrapText="1"/>
    </xf>
    <xf numFmtId="9" fontId="0" fillId="2" borderId="3" xfId="0" applyNumberFormat="1" applyFill="1" applyBorder="1" applyAlignment="1">
      <alignment horizontal="right" vertical="center" wrapText="1"/>
    </xf>
    <xf numFmtId="0" fontId="0" fillId="2" borderId="9" xfId="0" applyFill="1" applyBorder="1" applyAlignment="1">
      <alignment horizontal="left" vertical="center" wrapText="1"/>
    </xf>
    <xf numFmtId="3" fontId="0" fillId="2" borderId="9" xfId="0" applyNumberFormat="1" applyFill="1" applyBorder="1" applyAlignment="1">
      <alignment horizontal="right" vertical="center" wrapText="1"/>
    </xf>
    <xf numFmtId="9" fontId="0" fillId="2" borderId="9" xfId="0" applyNumberFormat="1" applyFill="1" applyBorder="1" applyAlignment="1">
      <alignment horizontal="right" vertical="center" wrapText="1"/>
    </xf>
    <xf numFmtId="0" fontId="11" fillId="2" borderId="2" xfId="0" applyFont="1" applyFill="1" applyBorder="1" applyAlignment="1">
      <alignment horizontal="left" vertical="center" wrapText="1"/>
    </xf>
    <xf numFmtId="3" fontId="11" fillId="2" borderId="2" xfId="0" applyNumberFormat="1" applyFont="1" applyFill="1" applyBorder="1" applyAlignment="1">
      <alignment horizontal="right" vertical="center" wrapText="1"/>
    </xf>
    <xf numFmtId="9" fontId="11" fillId="2" borderId="2" xfId="0" applyNumberFormat="1" applyFont="1" applyFill="1" applyBorder="1" applyAlignment="1">
      <alignment horizontal="right" vertical="center" wrapText="1"/>
    </xf>
    <xf numFmtId="0" fontId="11" fillId="2" borderId="0" xfId="0" applyFont="1" applyFill="1" applyAlignment="1">
      <alignment horizontal="left" vertical="center" wrapText="1"/>
    </xf>
    <xf numFmtId="3" fontId="11" fillId="2" borderId="0" xfId="0" applyNumberFormat="1" applyFont="1" applyFill="1" applyAlignment="1">
      <alignment horizontal="right" vertical="center" wrapText="1"/>
    </xf>
    <xf numFmtId="9" fontId="11" fillId="2" borderId="0" xfId="0" applyNumberFormat="1" applyFont="1" applyFill="1" applyAlignment="1">
      <alignment horizontal="right" vertical="center" wrapText="1"/>
    </xf>
    <xf numFmtId="0" fontId="0" fillId="2" borderId="4" xfId="0" applyFill="1" applyBorder="1" applyAlignment="1">
      <alignment horizontal="left" vertical="center" wrapText="1"/>
    </xf>
    <xf numFmtId="3" fontId="0" fillId="2" borderId="4" xfId="0" applyNumberFormat="1" applyFill="1" applyBorder="1" applyAlignment="1">
      <alignment horizontal="right" vertical="center" wrapText="1"/>
    </xf>
    <xf numFmtId="9" fontId="0" fillId="2" borderId="4" xfId="0" applyNumberFormat="1" applyFill="1" applyBorder="1" applyAlignment="1">
      <alignment horizontal="right" vertical="center" wrapText="1"/>
    </xf>
    <xf numFmtId="0" fontId="0" fillId="2" borderId="2" xfId="0" applyFill="1" applyBorder="1" applyAlignment="1">
      <alignment horizontal="left" vertical="center" wrapText="1"/>
    </xf>
    <xf numFmtId="3" fontId="0" fillId="2" borderId="2" xfId="0" applyNumberFormat="1" applyFill="1" applyBorder="1" applyAlignment="1">
      <alignment horizontal="right" vertical="center" wrapText="1"/>
    </xf>
    <xf numFmtId="9" fontId="0" fillId="2" borderId="2" xfId="0" applyNumberFormat="1" applyFill="1" applyBorder="1" applyAlignment="1">
      <alignment horizontal="right" vertical="center" wrapText="1"/>
    </xf>
    <xf numFmtId="0" fontId="11" fillId="2" borderId="4" xfId="0" applyFont="1" applyFill="1" applyBorder="1" applyAlignment="1">
      <alignment horizontal="left" vertical="center" wrapText="1"/>
    </xf>
    <xf numFmtId="3" fontId="11" fillId="2" borderId="4" xfId="0" applyNumberFormat="1" applyFont="1" applyFill="1" applyBorder="1" applyAlignment="1">
      <alignment horizontal="right" vertical="center" wrapText="1"/>
    </xf>
    <xf numFmtId="9" fontId="11" fillId="2" borderId="4" xfId="0" applyNumberFormat="1" applyFont="1" applyFill="1" applyBorder="1" applyAlignment="1">
      <alignment horizontal="right" vertical="center" wrapText="1"/>
    </xf>
    <xf numFmtId="0" fontId="13" fillId="0" borderId="0" xfId="20" applyFont="1"/>
    <xf numFmtId="0" fontId="11" fillId="3" borderId="1" xfId="0" applyFont="1" applyFill="1" applyBorder="1" applyAlignment="1">
      <alignment wrapText="1"/>
    </xf>
    <xf numFmtId="0" fontId="0" fillId="3" borderId="1" xfId="0"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0" xfId="0" applyFont="1" applyFill="1" applyAlignment="1">
      <alignment horizontal="left" vertical="center" wrapText="1"/>
    </xf>
    <xf numFmtId="0" fontId="0" fillId="3" borderId="4" xfId="0" applyFill="1" applyBorder="1" applyAlignment="1">
      <alignment horizontal="left" vertical="center" wrapText="1"/>
    </xf>
    <xf numFmtId="0" fontId="11" fillId="3" borderId="4" xfId="0" applyFont="1" applyFill="1" applyBorder="1" applyAlignment="1">
      <alignment horizontal="left" vertical="center" wrapText="1"/>
    </xf>
    <xf numFmtId="0" fontId="0" fillId="3" borderId="12" xfId="0" applyFill="1" applyBorder="1" applyAlignment="1">
      <alignment horizontal="left" vertical="center" wrapText="1"/>
    </xf>
    <xf numFmtId="0" fontId="0" fillId="3" borderId="3" xfId="0" applyFill="1" applyBorder="1" applyAlignment="1">
      <alignment horizontal="left" vertical="center" wrapText="1"/>
    </xf>
    <xf numFmtId="0" fontId="0" fillId="3" borderId="9" xfId="0" applyFill="1" applyBorder="1" applyAlignment="1">
      <alignment horizontal="left" vertical="center" wrapText="1"/>
    </xf>
    <xf numFmtId="0" fontId="0" fillId="3" borderId="2" xfId="0" applyFill="1" applyBorder="1" applyAlignment="1">
      <alignment horizontal="left" vertical="center" wrapText="1"/>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3" fontId="0" fillId="3" borderId="12" xfId="0" applyNumberFormat="1" applyFill="1" applyBorder="1" applyAlignment="1">
      <alignment horizontal="right" vertical="center" wrapText="1"/>
    </xf>
    <xf numFmtId="3" fontId="0" fillId="3" borderId="3" xfId="0" applyNumberFormat="1" applyFill="1" applyBorder="1" applyAlignment="1">
      <alignment horizontal="right" vertical="center" wrapText="1"/>
    </xf>
    <xf numFmtId="3" fontId="0" fillId="3" borderId="9" xfId="0" applyNumberFormat="1" applyFill="1" applyBorder="1" applyAlignment="1">
      <alignment horizontal="right" vertical="center" wrapText="1"/>
    </xf>
    <xf numFmtId="3" fontId="11" fillId="3" borderId="2" xfId="0" applyNumberFormat="1" applyFont="1" applyFill="1" applyBorder="1" applyAlignment="1">
      <alignment horizontal="right" vertical="center" wrapText="1"/>
    </xf>
    <xf numFmtId="3" fontId="11" fillId="3" borderId="0" xfId="0" applyNumberFormat="1" applyFont="1" applyFill="1" applyAlignment="1">
      <alignment horizontal="right" vertical="center" wrapText="1"/>
    </xf>
    <xf numFmtId="3" fontId="0" fillId="3" borderId="4" xfId="0" applyNumberFormat="1" applyFill="1" applyBorder="1" applyAlignment="1">
      <alignment horizontal="right" vertical="center" wrapText="1"/>
    </xf>
    <xf numFmtId="3" fontId="0" fillId="3" borderId="2" xfId="0" applyNumberFormat="1" applyFill="1" applyBorder="1" applyAlignment="1">
      <alignment horizontal="right" vertical="center" wrapText="1"/>
    </xf>
    <xf numFmtId="3" fontId="11" fillId="3" borderId="4" xfId="0" applyNumberFormat="1" applyFont="1" applyFill="1" applyBorder="1" applyAlignment="1">
      <alignment horizontal="right" vertical="center" wrapText="1"/>
    </xf>
    <xf numFmtId="0" fontId="16" fillId="4" borderId="0" xfId="0" applyFont="1" applyFill="1"/>
    <xf numFmtId="0" fontId="0" fillId="4" borderId="0" xfId="0" applyFill="1"/>
    <xf numFmtId="0" fontId="0" fillId="0" borderId="0" xfId="0"/>
    <xf numFmtId="0" fontId="0" fillId="0" borderId="0" xfId="0" applyAlignment="1">
      <alignment horizontal="left"/>
    </xf>
    <xf numFmtId="0" fontId="0" fillId="4" borderId="0" xfId="0" applyFill="1" applyAlignment="1">
      <alignment horizontal="left"/>
    </xf>
    <xf numFmtId="0" fontId="0" fillId="0" borderId="0" xfId="0" applyNumberFormat="1"/>
    <xf numFmtId="0" fontId="0" fillId="4" borderId="0" xfId="0" applyNumberFormat="1" applyFill="1"/>
    <xf numFmtId="0" fontId="0" fillId="5" borderId="0" xfId="0" applyFill="1"/>
    <xf numFmtId="0" fontId="0" fillId="0" borderId="0" xfId="0" applyAlignment="1">
      <alignment horizontal="left" indent="1"/>
    </xf>
    <xf numFmtId="0" fontId="0" fillId="4" borderId="0" xfId="0" applyFill="1" applyAlignment="1">
      <alignment horizontal="left" indent="1"/>
    </xf>
    <xf numFmtId="0" fontId="0" fillId="0" borderId="0" xfId="0" applyAlignment="1">
      <alignment horizontal="left" indent="2"/>
    </xf>
    <xf numFmtId="0" fontId="0" fillId="4" borderId="0" xfId="0" applyFill="1" applyAlignment="1">
      <alignment horizontal="left" indent="2"/>
    </xf>
    <xf numFmtId="0" fontId="19" fillId="4" borderId="0" xfId="0" applyFont="1" applyFill="1"/>
    <xf numFmtId="0" fontId="0" fillId="4" borderId="13" xfId="0" applyFill="1" applyBorder="1"/>
    <xf numFmtId="0" fontId="0" fillId="4" borderId="14" xfId="0" applyFill="1" applyBorder="1"/>
    <xf numFmtId="0" fontId="0" fillId="4" borderId="0" xfId="0" applyFill="1" applyBorder="1"/>
    <xf numFmtId="0" fontId="0" fillId="4" borderId="15" xfId="0" applyFill="1" applyBorder="1"/>
    <xf numFmtId="0" fontId="16" fillId="4" borderId="0" xfId="0" applyFont="1" applyFill="1" applyBorder="1"/>
    <xf numFmtId="0" fontId="8" fillId="2" borderId="0" xfId="0" applyFont="1" applyFill="1" applyAlignment="1">
      <alignment horizontal="right"/>
    </xf>
    <xf numFmtId="0" fontId="8" fillId="2" borderId="1" xfId="0" applyFont="1" applyFill="1" applyBorder="1" applyAlignment="1">
      <alignment wrapText="1"/>
    </xf>
    <xf numFmtId="0" fontId="8" fillId="2" borderId="1" xfId="0" applyFont="1" applyFill="1" applyBorder="1" applyAlignment="1">
      <alignment horizontal="center" wrapText="1"/>
    </xf>
    <xf numFmtId="0" fontId="8" fillId="2" borderId="2" xfId="0" applyFont="1" applyFill="1" applyBorder="1" applyAlignment="1">
      <alignment wrapText="1"/>
    </xf>
    <xf numFmtId="0" fontId="8" fillId="2" borderId="2" xfId="0" applyFont="1" applyFill="1" applyBorder="1" applyAlignment="1">
      <alignment horizontal="center" wrapText="1"/>
    </xf>
    <xf numFmtId="41" fontId="4" fillId="2" borderId="0" xfId="19" applyFont="1" applyFill="1"/>
    <xf numFmtId="41" fontId="8" fillId="2" borderId="0" xfId="19" applyFont="1" applyFill="1"/>
    <xf numFmtId="9" fontId="4" fillId="2" borderId="0" xfId="0" applyNumberFormat="1" applyFont="1" applyFill="1"/>
    <xf numFmtId="0" fontId="8" fillId="2" borderId="3" xfId="0" applyFont="1" applyFill="1" applyBorder="1"/>
    <xf numFmtId="41" fontId="8" fillId="2" borderId="3" xfId="19" applyFont="1" applyFill="1" applyBorder="1"/>
    <xf numFmtId="9" fontId="8" fillId="2" borderId="3" xfId="0" applyNumberFormat="1" applyFont="1" applyFill="1" applyBorder="1"/>
    <xf numFmtId="0" fontId="8" fillId="2" borderId="6" xfId="0" applyFont="1" applyFill="1" applyBorder="1"/>
    <xf numFmtId="41" fontId="8" fillId="2" borderId="6" xfId="19" applyFont="1" applyFill="1" applyBorder="1"/>
    <xf numFmtId="9" fontId="8" fillId="2" borderId="6" xfId="0" applyNumberFormat="1" applyFont="1" applyFill="1" applyBorder="1"/>
    <xf numFmtId="0" fontId="8" fillId="2" borderId="9" xfId="0" applyFont="1" applyFill="1" applyBorder="1"/>
    <xf numFmtId="41" fontId="8" fillId="2" borderId="9" xfId="19" applyFont="1" applyFill="1" applyBorder="1"/>
    <xf numFmtId="9" fontId="8" fillId="2" borderId="9" xfId="0" applyNumberFormat="1" applyFont="1" applyFill="1" applyBorder="1"/>
    <xf numFmtId="0" fontId="4" fillId="2" borderId="0" xfId="0" applyFont="1" applyFill="1" applyAlignment="1">
      <alignment vertical="center" wrapText="1"/>
    </xf>
    <xf numFmtId="0" fontId="11" fillId="2" borderId="0" xfId="0" applyFont="1" applyFill="1" applyAlignment="1">
      <alignment horizontal="right"/>
    </xf>
    <xf numFmtId="0" fontId="11" fillId="2" borderId="2" xfId="0" applyFont="1" applyFill="1" applyBorder="1" applyAlignment="1">
      <alignment wrapText="1"/>
    </xf>
    <xf numFmtId="41" fontId="0" fillId="2" borderId="0" xfId="19" applyFill="1"/>
    <xf numFmtId="9" fontId="0" fillId="2" borderId="0" xfId="0" applyNumberFormat="1" applyFill="1"/>
    <xf numFmtId="0" fontId="11" fillId="2" borderId="3" xfId="0" applyFont="1" applyFill="1" applyBorder="1"/>
    <xf numFmtId="41" fontId="11" fillId="2" borderId="3" xfId="19" applyFont="1" applyFill="1" applyBorder="1"/>
    <xf numFmtId="9" fontId="11" fillId="2" borderId="3" xfId="0" applyNumberFormat="1" applyFont="1" applyFill="1" applyBorder="1"/>
    <xf numFmtId="0" fontId="11" fillId="2" borderId="6" xfId="0" applyFont="1" applyFill="1" applyBorder="1"/>
    <xf numFmtId="41" fontId="11" fillId="2" borderId="6" xfId="19" applyFont="1" applyFill="1" applyBorder="1"/>
    <xf numFmtId="9" fontId="11" fillId="2" borderId="6" xfId="0" applyNumberFormat="1" applyFont="1" applyFill="1" applyBorder="1"/>
    <xf numFmtId="0" fontId="11" fillId="2" borderId="9" xfId="0" applyFont="1" applyFill="1" applyBorder="1"/>
    <xf numFmtId="41" fontId="11" fillId="2" borderId="9" xfId="19" applyFont="1" applyFill="1" applyBorder="1"/>
    <xf numFmtId="9" fontId="11" fillId="2" borderId="9" xfId="0" applyNumberFormat="1" applyFont="1" applyFill="1" applyBorder="1"/>
    <xf numFmtId="0" fontId="12" fillId="0" borderId="0" xfId="0" applyFont="1" applyAlignment="1">
      <alignment vertical="center"/>
    </xf>
    <xf numFmtId="0" fontId="0" fillId="2" borderId="0" xfId="0" applyFill="1" applyAlignment="1">
      <alignment horizontal="right"/>
    </xf>
    <xf numFmtId="0" fontId="4" fillId="2" borderId="0" xfId="0" applyFont="1" applyFill="1" applyAlignment="1">
      <alignment/>
    </xf>
    <xf numFmtId="0" fontId="4" fillId="2" borderId="0" xfId="20" applyFont="1" applyFill="1" applyAlignment="1">
      <alignment/>
    </xf>
    <xf numFmtId="41" fontId="8" fillId="3" borderId="0" xfId="19" applyFont="1" applyFill="1"/>
    <xf numFmtId="41" fontId="0" fillId="3" borderId="0" xfId="19" applyFill="1"/>
    <xf numFmtId="0" fontId="0" fillId="4" borderId="0" xfId="0" applyFill="1" applyAlignment="1">
      <alignment wrapText="1"/>
    </xf>
    <xf numFmtId="0" fontId="2" fillId="4" borderId="0" xfId="0" applyFont="1" applyFill="1" applyBorder="1"/>
    <xf numFmtId="0" fontId="17" fillId="4" borderId="0" xfId="0" applyFont="1" applyFill="1" applyBorder="1"/>
    <xf numFmtId="0" fontId="17" fillId="4" borderId="16" xfId="0" applyFont="1" applyFill="1" applyBorder="1"/>
    <xf numFmtId="0" fontId="0" fillId="4" borderId="16" xfId="0" applyFill="1" applyBorder="1"/>
    <xf numFmtId="0" fontId="0" fillId="4" borderId="0" xfId="0" applyFill="1" applyBorder="1" applyAlignment="1">
      <alignment wrapText="1"/>
    </xf>
    <xf numFmtId="0" fontId="0" fillId="4" borderId="17" xfId="0" applyFill="1" applyBorder="1"/>
    <xf numFmtId="0" fontId="0" fillId="4" borderId="15" xfId="0" applyFill="1" applyBorder="1" applyAlignment="1">
      <alignment wrapText="1"/>
    </xf>
    <xf numFmtId="0" fontId="17" fillId="4" borderId="18" xfId="0" applyFont="1" applyFill="1" applyBorder="1"/>
    <xf numFmtId="41" fontId="0" fillId="4" borderId="0" xfId="0" applyNumberFormat="1" applyFill="1" applyBorder="1"/>
    <xf numFmtId="10" fontId="0" fillId="4" borderId="0" xfId="15" applyNumberFormat="1" applyFont="1" applyFill="1" applyBorder="1"/>
    <xf numFmtId="43" fontId="0" fillId="4" borderId="0" xfId="0" applyNumberFormat="1" applyFill="1"/>
    <xf numFmtId="0" fontId="0" fillId="4" borderId="0" xfId="0" applyFill="1" applyAlignment="1">
      <alignment horizontal="center" wrapText="1"/>
    </xf>
    <xf numFmtId="167" fontId="0" fillId="4" borderId="0" xfId="0" applyNumberFormat="1" applyFill="1" applyAlignment="1">
      <alignment horizontal="center"/>
    </xf>
    <xf numFmtId="0" fontId="18" fillId="6" borderId="17" xfId="0" applyFont="1" applyFill="1" applyBorder="1"/>
    <xf numFmtId="0" fontId="0" fillId="6" borderId="19" xfId="0" applyFill="1" applyBorder="1"/>
    <xf numFmtId="0" fontId="0" fillId="6" borderId="13" xfId="0" applyFill="1" applyBorder="1"/>
    <xf numFmtId="0" fontId="0" fillId="6" borderId="14" xfId="0" applyFill="1" applyBorder="1"/>
    <xf numFmtId="0" fontId="0" fillId="6" borderId="0" xfId="0" applyFill="1" applyBorder="1"/>
    <xf numFmtId="0" fontId="0" fillId="6" borderId="15" xfId="0" applyFill="1" applyBorder="1" applyAlignment="1">
      <alignment horizontal="center"/>
    </xf>
    <xf numFmtId="2" fontId="0" fillId="6" borderId="0" xfId="0" applyNumberFormat="1" applyFill="1" applyBorder="1"/>
    <xf numFmtId="10" fontId="0" fillId="6" borderId="15" xfId="0" applyNumberFormat="1" applyFill="1" applyBorder="1"/>
    <xf numFmtId="0" fontId="0" fillId="6" borderId="20" xfId="0" applyFill="1" applyBorder="1"/>
    <xf numFmtId="0" fontId="0" fillId="6" borderId="21" xfId="0" applyFill="1" applyBorder="1"/>
    <xf numFmtId="2" fontId="0" fillId="6" borderId="21" xfId="0" applyNumberFormat="1" applyFill="1" applyBorder="1"/>
    <xf numFmtId="10" fontId="0" fillId="6" borderId="22" xfId="0" applyNumberFormat="1" applyFill="1" applyBorder="1"/>
    <xf numFmtId="0" fontId="16" fillId="6" borderId="19" xfId="0" applyFont="1" applyFill="1" applyBorder="1"/>
    <xf numFmtId="0" fontId="2" fillId="6" borderId="14" xfId="0" applyFont="1" applyFill="1" applyBorder="1"/>
    <xf numFmtId="0" fontId="16" fillId="6" borderId="0" xfId="0" applyFont="1" applyFill="1" applyBorder="1"/>
    <xf numFmtId="164" fontId="0" fillId="6" borderId="0" xfId="0" applyNumberFormat="1" applyFill="1" applyBorder="1"/>
    <xf numFmtId="164" fontId="16" fillId="6" borderId="0" xfId="0" applyNumberFormat="1" applyFont="1" applyFill="1" applyBorder="1"/>
    <xf numFmtId="164" fontId="0" fillId="6" borderId="21" xfId="0" applyNumberFormat="1" applyFill="1" applyBorder="1"/>
    <xf numFmtId="0" fontId="0" fillId="5" borderId="14" xfId="0" applyFill="1" applyBorder="1"/>
    <xf numFmtId="0" fontId="0" fillId="5" borderId="15" xfId="0" applyFill="1" applyBorder="1"/>
    <xf numFmtId="0" fontId="0" fillId="4" borderId="14" xfId="0" applyFill="1" applyBorder="1" applyAlignment="1">
      <alignment horizontal="left"/>
    </xf>
    <xf numFmtId="0" fontId="0" fillId="4" borderId="15" xfId="0" applyNumberFormat="1" applyFill="1" applyBorder="1"/>
    <xf numFmtId="0" fontId="0" fillId="4" borderId="20" xfId="0" applyFill="1" applyBorder="1" applyAlignment="1">
      <alignment horizontal="left"/>
    </xf>
    <xf numFmtId="0" fontId="0" fillId="4" borderId="22" xfId="0" applyNumberFormat="1" applyFill="1" applyBorder="1"/>
    <xf numFmtId="0" fontId="0" fillId="0" borderId="17" xfId="0" applyBorder="1"/>
    <xf numFmtId="0" fontId="0" fillId="0" borderId="13" xfId="0" applyBorder="1"/>
    <xf numFmtId="0" fontId="0" fillId="0" borderId="14" xfId="0" applyBorder="1"/>
    <xf numFmtId="0" fontId="0" fillId="0" borderId="15" xfId="0" applyBorder="1"/>
    <xf numFmtId="0" fontId="0" fillId="0" borderId="14" xfId="0" applyBorder="1" applyAlignment="1">
      <alignment horizontal="left"/>
    </xf>
    <xf numFmtId="0" fontId="0" fillId="0" borderId="15" xfId="0" applyNumberFormat="1" applyBorder="1"/>
    <xf numFmtId="0" fontId="0" fillId="0" borderId="20" xfId="0" applyBorder="1" applyAlignment="1">
      <alignment horizontal="left"/>
    </xf>
    <xf numFmtId="0" fontId="0" fillId="0" borderId="22" xfId="0" applyNumberFormat="1" applyBorder="1"/>
    <xf numFmtId="0" fontId="0" fillId="6" borderId="17" xfId="0" applyFill="1" applyBorder="1"/>
    <xf numFmtId="0" fontId="20" fillId="6" borderId="19" xfId="0" applyFont="1" applyFill="1" applyBorder="1"/>
    <xf numFmtId="0" fontId="0" fillId="6" borderId="0" xfId="0" applyFill="1"/>
    <xf numFmtId="0" fontId="16" fillId="6" borderId="18" xfId="0" applyFont="1" applyFill="1" applyBorder="1"/>
    <xf numFmtId="0" fontId="0" fillId="6" borderId="16" xfId="0" applyFill="1" applyBorder="1"/>
    <xf numFmtId="0" fontId="17" fillId="6" borderId="16" xfId="0" applyFont="1" applyFill="1" applyBorder="1"/>
    <xf numFmtId="0" fontId="16" fillId="6" borderId="16" xfId="0" applyFont="1" applyFill="1" applyBorder="1"/>
    <xf numFmtId="41" fontId="0" fillId="6" borderId="23" xfId="0" applyNumberFormat="1" applyFill="1" applyBorder="1" applyAlignment="1">
      <alignment wrapText="1"/>
    </xf>
    <xf numFmtId="0" fontId="0" fillId="6" borderId="15" xfId="0" applyFill="1" applyBorder="1"/>
    <xf numFmtId="41" fontId="0" fillId="6" borderId="23" xfId="0" applyNumberFormat="1" applyFill="1" applyBorder="1"/>
    <xf numFmtId="167" fontId="0" fillId="6" borderId="23" xfId="0" applyNumberFormat="1" applyFill="1" applyBorder="1" applyAlignment="1">
      <alignment horizontal="center" wrapText="1"/>
    </xf>
    <xf numFmtId="167" fontId="0" fillId="6" borderId="23" xfId="0" applyNumberFormat="1" applyFill="1" applyBorder="1" applyAlignment="1">
      <alignment horizontal="center"/>
    </xf>
    <xf numFmtId="0" fontId="2" fillId="7" borderId="0" xfId="0" applyFont="1" applyFill="1" applyAlignment="1">
      <alignment horizontal="center" wrapText="1"/>
    </xf>
    <xf numFmtId="10" fontId="2" fillId="6" borderId="23" xfId="15" applyNumberFormat="1" applyFont="1" applyFill="1" applyBorder="1"/>
    <xf numFmtId="4" fontId="0" fillId="6" borderId="21" xfId="0" applyNumberFormat="1" applyFill="1" applyBorder="1"/>
    <xf numFmtId="0" fontId="2" fillId="4" borderId="16" xfId="0" applyFont="1" applyFill="1" applyBorder="1"/>
    <xf numFmtId="0" fontId="2" fillId="4" borderId="24" xfId="0" applyFont="1" applyFill="1" applyBorder="1"/>
    <xf numFmtId="0" fontId="2" fillId="4" borderId="15" xfId="0" applyFont="1" applyFill="1" applyBorder="1"/>
    <xf numFmtId="0" fontId="2" fillId="4" borderId="0" xfId="0" applyFont="1" applyFill="1" applyBorder="1" applyAlignment="1">
      <alignment/>
    </xf>
    <xf numFmtId="0" fontId="0" fillId="4" borderId="0" xfId="0" applyFill="1" applyBorder="1" applyAlignment="1">
      <alignment/>
    </xf>
    <xf numFmtId="0" fontId="2" fillId="7" borderId="23" xfId="0" applyFont="1" applyFill="1" applyBorder="1" applyAlignment="1">
      <alignment vertical="center" wrapText="1"/>
    </xf>
    <xf numFmtId="0" fontId="4" fillId="2" borderId="0" xfId="20" applyFont="1" applyFill="1" applyAlignment="1">
      <alignment horizontal="left" vertical="top" wrapText="1"/>
    </xf>
    <xf numFmtId="0" fontId="0" fillId="2" borderId="0" xfId="0" applyFill="1"/>
    <xf numFmtId="0" fontId="0" fillId="2" borderId="0" xfId="0" applyFill="1" applyAlignment="1">
      <alignment horizontal="right"/>
    </xf>
    <xf numFmtId="0" fontId="4" fillId="2" borderId="0" xfId="20" applyFont="1" applyFill="1"/>
    <xf numFmtId="0" fontId="8" fillId="2" borderId="12" xfId="0" applyFont="1" applyFill="1" applyBorder="1" applyAlignment="1">
      <alignment horizontal="center" wrapText="1"/>
    </xf>
    <xf numFmtId="0" fontId="8" fillId="2" borderId="4" xfId="0" applyFont="1" applyFill="1" applyBorder="1" applyAlignment="1">
      <alignment horizontal="right" wrapText="1"/>
    </xf>
    <xf numFmtId="0" fontId="8" fillId="2" borderId="1" xfId="0" applyFont="1" applyFill="1" applyBorder="1" applyAlignment="1">
      <alignment vertical="center"/>
    </xf>
    <xf numFmtId="0" fontId="8" fillId="2" borderId="7" xfId="0" applyFont="1" applyFill="1" applyBorder="1" applyAlignment="1">
      <alignment vertical="center"/>
    </xf>
    <xf numFmtId="0" fontId="11" fillId="2" borderId="1" xfId="0" applyFont="1" applyFill="1" applyBorder="1" applyAlignment="1">
      <alignment horizontal="center" wrapText="1"/>
    </xf>
    <xf numFmtId="0" fontId="11" fillId="2" borderId="4" xfId="0" applyFont="1" applyFill="1" applyBorder="1" applyAlignment="1">
      <alignment wrapText="1"/>
    </xf>
    <xf numFmtId="0" fontId="0" fillId="2" borderId="1" xfId="0" applyFill="1" applyBorder="1" applyAlignment="1">
      <alignment vertical="center"/>
    </xf>
    <xf numFmtId="0" fontId="0" fillId="2" borderId="7" xfId="0" applyFill="1" applyBorder="1" applyAlignment="1">
      <alignment vertical="center"/>
    </xf>
    <xf numFmtId="0" fontId="4" fillId="2" borderId="0" xfId="20" applyFont="1" applyFill="1" applyAlignment="1">
      <alignment wrapText="1"/>
    </xf>
    <xf numFmtId="0" fontId="8" fillId="2" borderId="4" xfId="0" applyFont="1" applyFill="1" applyBorder="1" applyAlignment="1">
      <alignment horizontal="center" wrapText="1"/>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8" fillId="2" borderId="4" xfId="0" applyFont="1" applyFill="1" applyBorder="1" applyAlignment="1">
      <alignment horizontal="center" vertical="top" wrapText="1"/>
    </xf>
    <xf numFmtId="0" fontId="8" fillId="3" borderId="4" xfId="0" applyFont="1" applyFill="1" applyBorder="1" applyAlignment="1">
      <alignment vertical="top" wrapText="1"/>
    </xf>
    <xf numFmtId="0" fontId="8" fillId="2" borderId="4" xfId="0" applyFont="1" applyFill="1" applyBorder="1" applyAlignment="1">
      <alignment vertical="top" wrapText="1"/>
    </xf>
    <xf numFmtId="0" fontId="8" fillId="3" borderId="4" xfId="0" applyFont="1" applyFill="1" applyBorder="1" applyAlignment="1">
      <alignment horizontal="center" vertical="top" wrapText="1"/>
    </xf>
    <xf numFmtId="0" fontId="8" fillId="2" borderId="4" xfId="0" applyFont="1" applyFill="1" applyBorder="1" applyAlignment="1">
      <alignment horizontal="right" vertical="top" wrapText="1"/>
    </xf>
    <xf numFmtId="0" fontId="8" fillId="3" borderId="4" xfId="0" applyFont="1" applyFill="1" applyBorder="1" applyAlignment="1">
      <alignment horizontal="right" vertical="top" wrapText="1"/>
    </xf>
    <xf numFmtId="0" fontId="13" fillId="2" borderId="0" xfId="20" applyFont="1" applyFill="1"/>
    <xf numFmtId="0" fontId="4" fillId="2" borderId="0" xfId="0" applyFont="1" applyFill="1" applyAlignment="1">
      <alignment horizontal="right"/>
    </xf>
    <xf numFmtId="0" fontId="13" fillId="2" borderId="0" xfId="20" applyFont="1" applyFill="1" applyAlignment="1">
      <alignment horizontal="right"/>
    </xf>
    <xf numFmtId="0" fontId="4" fillId="2" borderId="0" xfId="0" applyFont="1" applyFill="1"/>
    <xf numFmtId="0" fontId="0" fillId="2" borderId="4" xfId="0" applyFill="1" applyBorder="1" applyAlignment="1">
      <alignment horizontal="left" vertical="center" wrapText="1"/>
    </xf>
    <xf numFmtId="0" fontId="13" fillId="0" borderId="0" xfId="20" applyFont="1"/>
    <xf numFmtId="0" fontId="0" fillId="2" borderId="1" xfId="0" applyFill="1" applyBorder="1" applyAlignment="1">
      <alignment horizontal="lef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cellXfs>
  <cellStyles count="7">
    <cellStyle name="Normal" xfId="0"/>
    <cellStyle name="Percent" xfId="15"/>
    <cellStyle name="Currency" xfId="16"/>
    <cellStyle name="Currency [0]" xfId="17"/>
    <cellStyle name="Comma" xfId="18"/>
    <cellStyle name="Comma [0]" xfId="19"/>
    <cellStyle name="Hyperlink" xfId="20"/>
  </cellStyles>
  <dxfs count="2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79984760284"/>
        </patternFill>
      </fill>
    </dxf>
    <dxf>
      <fill>
        <patternFill>
          <bgColor theme="4" tint="0.799979984760284"/>
        </patternFill>
      </fill>
    </dxf>
    <dxf>
      <fill>
        <patternFill patternType="solid">
          <bgColor theme="0"/>
        </patternFill>
      </fill>
    </dxf>
    <dxf>
      <fill>
        <patternFill>
          <bgColor theme="4" tint="0.799979984760284"/>
        </patternFill>
      </fill>
    </dxf>
    <dxf>
      <fill>
        <patternFill>
          <bgColor theme="4" tint="0.799979984760284"/>
        </patternFill>
      </fill>
    </dxf>
    <dxf>
      <fill>
        <patternFill patternType="solid">
          <bgColor theme="0"/>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ustomXml" Target="../customXml/item2.xml"/><Relationship Id="rId3" Type="http://schemas.openxmlformats.org/officeDocument/2006/relationships/pivotCacheDefinition" Target="pivotCache/pivotCacheDefinition2.xml"/><Relationship Id="rId7" Type="http://schemas.openxmlformats.org/officeDocument/2006/relationships/worksheet" Target="worksheets/sheet3.xml"/><Relationship Id="rId12" Type="http://schemas.openxmlformats.org/officeDocument/2006/relationships/customXml" Target="../customXml/item1.xml"/><Relationship Id="rId2" Type="http://schemas.openxmlformats.org/officeDocument/2006/relationships/pivotCacheDefinition" Target="pivotCache/pivotCacheDefinition1.xml"/><Relationship Id="rId1" Type="http://schemas.openxmlformats.org/officeDocument/2006/relationships/theme" Target="theme/theme1.xml"/><Relationship Id="rId6" Type="http://schemas.openxmlformats.org/officeDocument/2006/relationships/worksheet" Target="worksheets/sheet2.xml"/><Relationship Id="rId11" Type="http://schemas.openxmlformats.org/officeDocument/2006/relationships/sharedStrings" Target="sharedStrings.xml"/><Relationship Id="rId5" Type="http://schemas.openxmlformats.org/officeDocument/2006/relationships/worksheet" Target="worksheets/sheet1.xml"/><Relationship Id="rId10" Type="http://schemas.openxmlformats.org/officeDocument/2006/relationships/styles" Target="styles.xml"/><Relationship Id="rId4" Type="http://schemas.openxmlformats.org/officeDocument/2006/relationships/pivotCacheDefinition" Target="pivotCache/pivotCacheDefinition3.xml"/><Relationship Id="rId9" Type="http://schemas.openxmlformats.org/officeDocument/2006/relationships/worksheet" Target="worksheets/sheet5.xml"/><Relationship Id="rId14" Type="http://schemas.openxmlformats.org/officeDocument/2006/relationships/customXml" Target="../customXml/item3.xml"/></Relationships>
</file>

<file path=xl/pivotCache/_rels/pivotCacheDefinition1.xml.rels><?xml version="1.0" encoding="UTF-8" standalone="yes"?><Relationships xmlns="http://schemas.openxmlformats.org/package/2006/relationships"><Relationship Id="rId1" Type="http://schemas.openxmlformats.org/officeDocument/2006/relationships/pivotCacheRecords" Target="pivotCacheRecords1.xml" /></Relationships>
</file>

<file path=xl/pivotCache/_rels/pivotCacheDefinition2.xml.rels><?xml version="1.0" encoding="UTF-8" standalone="yes"?><Relationships xmlns="http://schemas.openxmlformats.org/package/2006/relationships"><Relationship Id="rId1" Type="http://schemas.openxmlformats.org/officeDocument/2006/relationships/pivotCacheRecords" Target="pivotCacheRecords2.xml" /></Relationships>
</file>

<file path=xl/pivotCache/_rels/pivotCacheDefinition3.xml.rels><?xml version="1.0" encoding="UTF-8" standalone="yes"?><Relationships xmlns="http://schemas.openxmlformats.org/package/2006/relationships"><Relationship Id="rId1" Type="http://schemas.openxmlformats.org/officeDocument/2006/relationships/pivotCacheRecords" Target="pivotCacheRecords3.xml" /></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cordCount="462">
  <cacheSource type="worksheet">
    <worksheetSource ref="A10:F472" sheet=" 2019 Data "/>
  </cacheSource>
  <cacheFields count="6">
    <cacheField name="Fuel type" numFmtId="0">
      <sharedItems containsBlank="1" count="28">
        <m/>
        <s v="Bio Petrol"/>
        <s v="Bio Petrol Total"/>
        <s v="Biodiesel HVO"/>
        <s v="Biodiesel HVO Total"/>
        <s v="Biodiesel ME"/>
        <s v="Biodiesel ME Total"/>
        <s v="Bioethanol"/>
        <s v="Bioethanol Total"/>
        <s v="Biomethane"/>
        <s v="Biomethane Total"/>
        <s v="Biopropane"/>
        <s v="Biopropane Total"/>
        <s v="Diesel (origin Bio)"/>
        <s v="Diesel (origin Bio) Total"/>
        <s v="Methanol (bio)"/>
        <s v="Methanol (bio) Total"/>
        <s v="Methanol (non bio, renewable)"/>
        <s v="Methanol (non bio, renewable) Total"/>
        <s v="MTBE (renewable portion)"/>
        <s v="MTBE (renewable portion) Total"/>
        <s v="Off road biodiesel"/>
        <s v="Off road biodiesel Total"/>
        <s v="Pure vegetable oil"/>
        <s v="Pure vegetable oil Total"/>
        <s v="Hydrogen"/>
        <s v="Hydrogen Total"/>
        <s v="Grand Total"/>
      </sharedItems>
    </cacheField>
    <cacheField name="Feedstock" numFmtId="0">
      <sharedItems containsBlank="1" count="35">
        <m/>
        <s v="Used cooking oil"/>
        <s v="Brown grease"/>
        <s v="Crude glycerine"/>
        <s v="Empty palm fruit bunches"/>
        <s v="Food waste"/>
        <s v="Oilseed rape"/>
        <s v="Palm"/>
        <s v="Palm oil mill effluent"/>
        <s v="Sewage system FOG"/>
        <s v="Soapstock acid oil contaminated with sulphur"/>
        <s v="Soy"/>
        <s v="Spent bleaching earth"/>
        <s v="Sunflower"/>
        <s v="Tallow - category 1"/>
        <s v="Tallow - category 2 or uncategorised"/>
        <s v="Tallow - category 3 or unknown"/>
        <s v="Waste pressings from production of vegetable oils"/>
        <s v="Barley"/>
        <s v="Corn"/>
        <s v="Ethanol from cleaning/extraction of blood plasma"/>
        <s v="Starch slurry (waste)"/>
        <s v="Sugar beet"/>
        <s v="Sugar cane"/>
        <s v="Triticale"/>
        <s v="Wheat"/>
        <s v="Husks"/>
        <s v="Municipal organic waste"/>
        <s v="Road Side Grass"/>
        <s v="Sewage sludge"/>
        <s v="Sugar beet tops, tails, chips &amp; process water"/>
        <s v="Wet manure"/>
        <s v="Palm fatty acid distillate"/>
        <s v="Geothermal energy"/>
        <s v="Wind power"/>
      </sharedItems>
    </cacheField>
    <cacheField name="Country of origin" numFmtId="0">
      <sharedItems containsBlank="1" count="89">
        <m/>
        <s v="Argentina"/>
        <s v="Bahrain"/>
        <s v="Belgium"/>
        <s v="Cambodia"/>
        <s v="Canada"/>
        <s v="Chile"/>
        <s v="China"/>
        <s v="Colombia"/>
        <s v="Cyprus"/>
        <s v="Denmark"/>
        <s v="Egypt"/>
        <s v="France"/>
        <s v="Georgia"/>
        <s v="Germany"/>
        <s v="Hong Kong"/>
        <s v="Indonesia"/>
        <s v="Ireland, Republic of"/>
        <s v="Japan"/>
        <s v="Jordan"/>
        <s v="Kuwait"/>
        <s v="Lebanon"/>
        <s v="Malaysia"/>
        <s v="Mexico"/>
        <s v="Netherlands"/>
        <s v="New Zealand"/>
        <s v="Panama"/>
        <s v="Peru"/>
        <s v="Qatar"/>
        <s v="Russian Federation"/>
        <s v="Saudi Arabia"/>
        <s v="Singapore"/>
        <s v="Taiwan"/>
        <s v="Thailand"/>
        <s v="United Kingdom"/>
        <s v="United States"/>
        <s v="Vietnam"/>
        <s v="Venezuela"/>
        <s v="Bulgaria"/>
        <s v="Portugal"/>
        <s v="Spain"/>
        <s v="Australia"/>
        <s v="Croatia"/>
        <s v="Hungary"/>
        <s v="Latvia"/>
        <s v="Luxembourg"/>
        <s v="Poland"/>
        <s v="Romania"/>
        <s v="Ukraine"/>
        <s v="Guatemala"/>
        <s v="Honduras"/>
        <s v="Ghana"/>
        <s v="Ecuador"/>
        <s v="Italy"/>
        <s v="Tunisia"/>
        <s v="Turkey"/>
        <s v="Brazil"/>
        <s v="Paraguay"/>
        <s v="Austria"/>
        <s v="Belarus"/>
        <s v="Czech Republic"/>
        <s v="Estonia"/>
        <s v="Finland"/>
        <s v="Lithuania"/>
        <s v="Slovakia"/>
        <s v="Slovenia"/>
        <s v="Switzerland"/>
        <s v="Aruba"/>
        <s v="Bolivia"/>
        <s v="Greece"/>
        <s v="Iraq"/>
        <s v="Israel"/>
        <s v="Moldova"/>
        <s v="Morocco"/>
        <s v="Norway"/>
        <s v="Oman"/>
        <s v="Puerto Rico"/>
        <s v="Republic of Korea"/>
        <s v="Saint Lucia"/>
        <s v="Serbia"/>
        <s v="South Africa"/>
        <s v="Sweden"/>
        <s v="Trinidad and Tobago"/>
        <s v="United Arab Emirates"/>
        <s v="Uruguay"/>
        <s v="Costa Rica"/>
        <s v="Nicaragua"/>
        <s v="Iceland"/>
        <s v="India"/>
      </sharedItems>
    </cacheField>
    <cacheField name="RTFC Category2,3" numFmtId="0">
      <sharedItems containsBlank="1" count="0"/>
    </cacheField>
    <cacheField name="Double counted feedstock?" numFmtId="0">
      <sharedItems containsBlank="1" count="0"/>
    </cacheField>
    <cacheField name="Volume, million litres eq.4" numFmtId="0">
      <sharedItems containsString="0" containsBlank="1" containsNumber="1" count="0"/>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cordCount="403">
  <cacheSource type="worksheet">
    <worksheetSource ref="A9:F412" sheet="2018 short year Data"/>
  </cacheSource>
  <cacheFields count="6">
    <cacheField name="Fuel type" numFmtId="0">
      <sharedItems containsBlank="1" count="22">
        <m/>
        <s v="Bio Petrol"/>
        <s v="Bio Petrol total"/>
        <s v="Biodiesel"/>
        <s v="Biodiesel total"/>
        <s v="Biodiesel (HVO)"/>
        <s v="Biodiesel (HVO) total"/>
        <s v="Bioethanol"/>
        <s v="Bioethanol total"/>
        <s v="Biomethane1"/>
        <s v="Biomethane1 total"/>
        <s v="Biomethanol"/>
        <s v="Biomethanol total"/>
        <s v="Biopropane1"/>
        <s v="Biopropane1 total"/>
        <s v="Diesel (origin bio)"/>
        <s v="Diesel (origin bio) total"/>
        <s v="Methanol (non-bio)"/>
        <s v="Methanol (non-bio) total"/>
        <s v="Off road biodiesel"/>
        <s v="Off road biodiesel total"/>
        <s v="Grand Total"/>
      </sharedItems>
    </cacheField>
    <cacheField name="Feedstock" numFmtId="0">
      <sharedItems containsBlank="1" count="67">
        <m/>
        <s v="Used cooking oil"/>
        <s v="Used cooking oil total"/>
        <s v="Brown grease"/>
        <s v="Brown grease total"/>
        <s v="Crude glycerine"/>
        <s v="Crude glycerine total"/>
        <s v="Empty palm fruit bunches"/>
        <s v="Empty palm fruit bunches total"/>
        <s v="Food waste"/>
        <s v="Food waste total"/>
        <s v="Oilseed rape"/>
        <s v="Oilseed rape total"/>
        <s v="Palm"/>
        <s v="Palm total"/>
        <s v="Palm oil mill effluent"/>
        <s v="Palm oil mill effluent total"/>
        <s v="Poultry feather acid oil"/>
        <s v="Poultry feather acid oil total"/>
        <s v="Sewage system FOG"/>
        <s v="Sewage system FOG total"/>
        <s v="Soapstock acid oil contaminated with sulphur"/>
        <s v="Soapstock acid oil contaminated with sulphur total"/>
        <s v="Soy"/>
        <s v="Soy total"/>
        <s v="Spent bleaching earth"/>
        <s v="Spent bleaching earth total"/>
        <s v="Sunflower"/>
        <s v="Sunflower total"/>
        <s v="Tallow - category 1"/>
        <s v="Tallow - category 1 total"/>
        <s v="Waste pressings from production of vegetable oils"/>
        <s v="Waste pressings from production of vegetable oils total"/>
        <s v="Barley"/>
        <s v="Barley total"/>
        <s v="Corn, EC"/>
        <s v="Corn, EC total"/>
        <s v="Corn, non-EC"/>
        <s v="Corn, non-EC total"/>
        <s v="Starch slurry (low grade)"/>
        <s v="Starch slurry (low grade) total"/>
        <s v="Starch slurry (regular)"/>
        <s v="Starch slurry (regular) total"/>
        <s v="Starch slurry (waste)"/>
        <s v="Starch slurry (waste) total"/>
        <s v="Sugar beet"/>
        <s v="Sugar beet total"/>
        <s v="Sugar cane"/>
        <s v="Sugar cane total"/>
        <s v="Wheat"/>
        <s v="Wheat total"/>
        <s v="Husks"/>
        <s v="Husks total"/>
        <s v="Municipal organic waste"/>
        <s v="Municipal organic waste total"/>
        <s v="Road Side Grass"/>
        <s v="Road Side Grass total"/>
        <s v="Sugar beet tops, tails, chips &amp; process water"/>
        <s v="Sugar beet tops, tails, chips &amp; process water total"/>
        <s v="Dry manure"/>
        <s v="Dry manure total"/>
        <s v="Sewage sludge"/>
        <s v="Sewage sludge total"/>
        <s v="Palm fatty acid distillate"/>
        <s v="Palm fatty acid distillate total"/>
        <s v="Geothermal energy"/>
        <s v="Geothermal energy total"/>
      </sharedItems>
    </cacheField>
    <cacheField name="Country of origin" numFmtId="0">
      <sharedItems containsBlank="1" count="77">
        <m/>
        <s v="Argentina"/>
        <s v="Bahrain"/>
        <s v="Belgium"/>
        <s v="Canada"/>
        <s v="Chile"/>
        <s v="China"/>
        <s v="Colombia"/>
        <s v="Denmark"/>
        <s v="France"/>
        <s v="Georgia"/>
        <s v="Germany"/>
        <s v="Hong Kong"/>
        <s v="India"/>
        <s v="Indonesia"/>
        <s v="Ireland, Republic of"/>
        <s v="Japan"/>
        <s v="Jordan"/>
        <s v="Kuwait"/>
        <s v="Lebanon"/>
        <s v="Malaysia"/>
        <s v="Netherlands"/>
        <s v="New Zealand"/>
        <s v="Saudi Arabia"/>
        <s v="Taiwan"/>
        <s v="Thailand"/>
        <s v="United Arab Emirates"/>
        <s v="United Kingdom"/>
        <s v="United States"/>
        <s v="Honduras"/>
        <s v="Pakistan"/>
        <s v="Ecuador"/>
        <s v="Italy"/>
        <s v="Portugal"/>
        <s v="Spain"/>
        <s v="Tunisia"/>
        <s v="Uruguay"/>
        <s v="Ukraine"/>
        <s v="Austria"/>
        <s v="Belarus"/>
        <s v="Czech Republic"/>
        <s v="Estonia"/>
        <s v="Hungary"/>
        <s v="Lithuania"/>
        <s v="Poland"/>
        <s v="Slovakia"/>
        <s v="Switzerland"/>
        <s v="Australia"/>
        <s v="Bolivia"/>
        <s v="Bosnia and Herzegovina"/>
        <s v="Bulgaria"/>
        <s v="Cambodia"/>
        <s v="Cyprus"/>
        <s v="Egypt"/>
        <s v="Finland"/>
        <s v="Greece"/>
        <s v="Iceland"/>
        <s v="Israel"/>
        <s v="Luxembourg"/>
        <s v="Norway"/>
        <s v="Oman"/>
        <s v="Paraguay"/>
        <s v="Peru"/>
        <s v="Puerto Rico"/>
        <s v="Qatar"/>
        <s v="Republic of Korea"/>
        <s v="Romania"/>
        <s v="Russian Federation"/>
        <s v="Singapore"/>
        <s v="South Africa"/>
        <s v="Sweden"/>
        <s v="Trinidad and Tobago"/>
        <s v="Turkey"/>
        <s v="Vietnam"/>
        <s v="Aruba"/>
        <s v="Costa Rica"/>
        <s v="Guatemala"/>
      </sharedItems>
    </cacheField>
    <cacheField name="RTFC Category" numFmtId="0">
      <sharedItems containsBlank="1" count="0"/>
    </cacheField>
    <cacheField name="Double counted feedstock?" numFmtId="0">
      <sharedItems containsBlank="1" count="0"/>
    </cacheField>
    <cacheField name="Volume, million litres eq.1" numFmtId="0">
      <sharedItems containsString="0" containsBlank="1" containsNumber="1" count="0"/>
    </cacheField>
  </cacheFields>
</pivotCacheDefinition>
</file>

<file path=xl/pivotCache/pivotCacheDefinition3.xml><?xml version="1.0" encoding="utf-8"?>
<pivotCacheDefinition xmlns="http://schemas.openxmlformats.org/spreadsheetml/2006/main" xmlns:r="http://schemas.openxmlformats.org/officeDocument/2006/relationships" r:id="rId1" createdVersion="5" refreshedVersion="5" minRefreshableVersion="3" recordCount="317">
  <cacheSource type="worksheet">
    <worksheetSource ref="A9:F326" sheet="2017 to 2018 Data"/>
  </cacheSource>
  <cacheFields count="6">
    <cacheField name="Fuel type" numFmtId="0">
      <sharedItems count="17">
        <s v="Bio Petrol"/>
        <s v="Bio Petrol total"/>
        <s v="Biodiesel"/>
        <s v="Biodiesel total"/>
        <s v="Bioethanol"/>
        <s v="Bioethanol total"/>
        <s v="Biomethane"/>
        <s v="Biomethane2 total"/>
        <s v="Biomethanol"/>
        <s v="Biomethanol total"/>
        <s v="Diesel (origin Bio)"/>
        <s v="Diesel (origin Bio) total"/>
        <s v="HVO"/>
        <s v="HVO total"/>
        <s v="Off road biodiesel"/>
        <s v="Off road biodiesel total"/>
        <s v="Biofuel total"/>
      </sharedItems>
    </cacheField>
    <cacheField name="Feedstock" numFmtId="0">
      <sharedItems containsBlank="1" count="71">
        <s v="Used cooking oil"/>
        <s v="Used cooking oil total"/>
        <m/>
        <s v="Acid oil from UCO"/>
        <s v="Acid oil from UCO total"/>
        <s v="Brown grease"/>
        <s v="Brown grease total"/>
        <s v="Crude glycerine"/>
        <s v="Crude glycerine total"/>
        <s v="Food waste"/>
        <s v="Food waste total"/>
        <s v="Palm oil mill effluent"/>
        <s v="Palm oil mill effluent total"/>
        <s v="Poultry feather acid oil"/>
        <s v="Poultry feather acid oil total"/>
        <s v="Sewage system FOG"/>
        <s v="Sewage system FOG total"/>
        <s v="Soapstock acid oil contaminated with sulphur"/>
        <s v="Soapstock acid oil contaminated with sulphur total"/>
        <s v="Spent bleaching earth"/>
        <s v="Spent bleaching earth total"/>
        <s v="Tallow - category 1"/>
        <s v="Tallow - category 1 total"/>
        <s v="Tallow - category 2 or uncategorised"/>
        <s v="Tallow - category 2 or uncategorised total"/>
        <s v="Tallow - category 3 or unknown"/>
        <s v="Tallow - category 3 or unknown total"/>
        <s v="Waste pressings from production of vegetable oils"/>
        <s v="Waste pressings from production of vegetable oils total"/>
        <s v="Corn, EC"/>
        <s v="Corn, EC total"/>
        <s v="Corn, non-EC"/>
        <s v="Corn, non-EC total"/>
        <s v="Grape marc &amp; wine lees"/>
        <s v="Grape marc &amp; wine lees total"/>
        <s v="Rye"/>
        <s v="Rye total"/>
        <s v="Short rotation coppice"/>
        <s v="Short rotation coppice total"/>
        <s v="Starch slurry (low grade)"/>
        <s v="Starch slurry (low grade) total"/>
        <s v="Sugar beet"/>
        <s v="Sugar beet total"/>
        <s v="Sugar cane"/>
        <s v="Sugar cane total"/>
        <s v="Triticale"/>
        <s v="Triticale total"/>
        <s v="Wheat"/>
        <s v="Wheat total"/>
        <s v="Cobs"/>
        <s v="Cobs total"/>
        <s v="Husks"/>
        <s v="Husks total"/>
        <s v="Road Side Grass"/>
        <s v="Road Side Grass total"/>
        <s v="Sewage sludge"/>
        <s v="Sewage sludge total"/>
        <s v="Straw"/>
        <s v="Straw total"/>
        <s v="Sugar beet tops, tails, chips &amp; process water"/>
        <s v="Sugar beet tops, tails, chips &amp; process water total"/>
        <s v="Wet manure"/>
        <s v="Wet manure total"/>
        <s v="Dry manure"/>
        <s v="Dry manure total"/>
        <s v="Municipal organic waste"/>
        <s v="Municipal organic waste total"/>
        <s v="Slaughter products - category 3"/>
        <s v="Slaughter products - category 3 total"/>
        <s v="Oilseed rape"/>
        <s v="Oilseed rape total"/>
      </sharedItems>
    </cacheField>
    <cacheField name="Biofuel production process" numFmtId="0">
      <sharedItems containsBlank="1" count="0"/>
    </cacheField>
    <cacheField name="Country of origin" numFmtId="0">
      <sharedItems containsBlank="1" count="78">
        <s v="Australia"/>
        <s v="Chile"/>
        <s v="China"/>
        <s v="Indonesia"/>
        <s v="Ireland, Republic of"/>
        <s v="Japan"/>
        <s v="Lebanon"/>
        <s v="Malaysia"/>
        <s v="Netherlands"/>
        <s v="Peru"/>
        <s v="Saudi Arabia"/>
        <s v="Taiwan"/>
        <s v="United Kingdom"/>
        <m/>
        <s v="Ecuador"/>
        <s v="United States"/>
        <s v="Bulgaria"/>
        <s v="France"/>
        <s v="Spain"/>
        <s v="Pakistan"/>
        <s v="Argentina"/>
        <s v="Cyprus"/>
        <s v="Egypt"/>
        <s v="Germany"/>
        <s v="Italy"/>
        <s v="Switzerland"/>
        <s v="Austria"/>
        <s v="Belgium"/>
        <s v="Czech Republic"/>
        <s v="Latvia"/>
        <s v="Lithuania"/>
        <s v="Poland"/>
        <s v="Russian Federation"/>
        <s v="Denmark"/>
        <s v="Aruba"/>
        <s v="Bahrain"/>
        <s v="Barbados"/>
        <s v="Bosnia and Herzegovina"/>
        <s v="Brazil"/>
        <s v="Cambodia"/>
        <s v="Canada"/>
        <s v="Colombia"/>
        <s v="Croatia"/>
        <s v="Finland"/>
        <s v="Georgia"/>
        <s v="Greece"/>
        <s v="Hong Kong"/>
        <s v="India"/>
        <s v="Israel"/>
        <s v="Jordan"/>
        <s v="Kuwait"/>
        <s v="Luxembourg"/>
        <s v="Morocco"/>
        <s v="New Zealand"/>
        <s v="Norway"/>
        <s v="Oman"/>
        <s v="Portugal"/>
        <s v="Puerto Rico"/>
        <s v="Qatar"/>
        <s v="Republic of Korea"/>
        <s v="Romania"/>
        <s v="Serbia"/>
        <s v="Sierra Leone"/>
        <s v="Singapore"/>
        <s v="Slovakia"/>
        <s v="Slovenia"/>
        <s v="South Africa"/>
        <s v="Sweden"/>
        <s v="Thailand"/>
        <s v="Trinidad and Tobago"/>
        <s v="Tunisia"/>
        <s v="Turkey"/>
        <s v="Ukraine"/>
        <s v="United Arab Emirates"/>
        <s v="Vietnam"/>
        <s v="Hungary"/>
        <s v="Costa Rica"/>
        <s v="Guatemala"/>
      </sharedItems>
    </cacheField>
    <cacheField name="Previous land use" numFmtId="0">
      <sharedItems containsBlank="1" count="0"/>
    </cacheField>
    <cacheField name="Volume, million litres eq1" numFmtId="3">
      <sharedItems containsSemiMixedTypes="0" containsString="0" containsNumber="1" count="0"/>
    </cacheField>
  </cacheFields>
</pivotCacheDefinition>
</file>

<file path=xl/pivotCache/pivotCacheRecords1.xml><?xml version="1.0" encoding="utf-8"?>
<pivotCacheRecords xmlns="http://schemas.openxmlformats.org/spreadsheetml/2006/main" xmlns:r="http://schemas.openxmlformats.org/officeDocument/2006/relationships" count="462">
  <r>
    <x v="0"/>
    <x v="0"/>
    <x v="0"/>
    <m/>
    <m/>
    <m/>
  </r>
  <r>
    <x v="1"/>
    <x v="1"/>
    <x v="1"/>
    <s v="General"/>
    <s v="Yes"/>
    <n v="0.114521"/>
  </r>
  <r>
    <x v="1"/>
    <x v="1"/>
    <x v="2"/>
    <s v="General"/>
    <s v="Yes"/>
    <n v="0.036984"/>
  </r>
  <r>
    <x v="1"/>
    <x v="1"/>
    <x v="3"/>
    <s v="General"/>
    <s v="Yes"/>
    <n v="0.13808"/>
  </r>
  <r>
    <x v="1"/>
    <x v="1"/>
    <x v="4"/>
    <s v="General"/>
    <s v="Yes"/>
    <n v="0.266731"/>
  </r>
  <r>
    <x v="1"/>
    <x v="1"/>
    <x v="5"/>
    <s v="General"/>
    <s v="Yes"/>
    <n v="0.136018"/>
  </r>
  <r>
    <x v="1"/>
    <x v="1"/>
    <x v="6"/>
    <s v="General"/>
    <s v="Yes"/>
    <n v="0.780625"/>
  </r>
  <r>
    <x v="1"/>
    <x v="1"/>
    <x v="7"/>
    <s v="General"/>
    <s v="Yes"/>
    <n v="2.990329"/>
  </r>
  <r>
    <x v="1"/>
    <x v="1"/>
    <x v="8"/>
    <s v="General"/>
    <s v="Yes"/>
    <n v="0.476151"/>
  </r>
  <r>
    <x v="1"/>
    <x v="1"/>
    <x v="9"/>
    <s v="General"/>
    <s v="Yes"/>
    <n v="0.031433"/>
  </r>
  <r>
    <x v="1"/>
    <x v="1"/>
    <x v="10"/>
    <s v="General"/>
    <s v="Yes"/>
    <n v="0.231082"/>
  </r>
  <r>
    <x v="1"/>
    <x v="1"/>
    <x v="11"/>
    <s v="General"/>
    <s v="Yes"/>
    <n v="0.068007"/>
  </r>
  <r>
    <x v="1"/>
    <x v="1"/>
    <x v="12"/>
    <s v="General"/>
    <s v="Yes"/>
    <n v="0.195454"/>
  </r>
  <r>
    <x v="1"/>
    <x v="1"/>
    <x v="13"/>
    <s v="General"/>
    <s v="Yes"/>
    <n v="0.051892"/>
  </r>
  <r>
    <x v="1"/>
    <x v="1"/>
    <x v="14"/>
    <s v="General"/>
    <s v="Yes"/>
    <n v="0.079156"/>
  </r>
  <r>
    <x v="1"/>
    <x v="1"/>
    <x v="15"/>
    <s v="General"/>
    <s v="Yes"/>
    <n v="0.409108"/>
  </r>
  <r>
    <x v="1"/>
    <x v="1"/>
    <x v="16"/>
    <s v="General"/>
    <s v="Yes"/>
    <n v="4.64993"/>
  </r>
  <r>
    <x v="1"/>
    <x v="1"/>
    <x v="17"/>
    <s v="General"/>
    <s v="Yes"/>
    <n v="0.050973"/>
  </r>
  <r>
    <x v="1"/>
    <x v="1"/>
    <x v="18"/>
    <s v="General"/>
    <s v="Yes"/>
    <n v="0.073525"/>
  </r>
  <r>
    <x v="1"/>
    <x v="1"/>
    <x v="19"/>
    <s v="General"/>
    <s v="Yes"/>
    <n v="0.434244"/>
  </r>
  <r>
    <x v="1"/>
    <x v="1"/>
    <x v="20"/>
    <s v="General"/>
    <s v="Yes"/>
    <n v="0.391448"/>
  </r>
  <r>
    <x v="1"/>
    <x v="1"/>
    <x v="21"/>
    <s v="General"/>
    <s v="Yes"/>
    <n v="0.188134"/>
  </r>
  <r>
    <x v="1"/>
    <x v="1"/>
    <x v="22"/>
    <s v="General"/>
    <s v="Yes"/>
    <n v="2.079613"/>
  </r>
  <r>
    <x v="1"/>
    <x v="1"/>
    <x v="23"/>
    <s v="General"/>
    <s v="Yes"/>
    <n v="0.02634"/>
  </r>
  <r>
    <x v="1"/>
    <x v="1"/>
    <x v="24"/>
    <s v="General"/>
    <s v="Yes"/>
    <n v="0.970255"/>
  </r>
  <r>
    <x v="1"/>
    <x v="1"/>
    <x v="25"/>
    <s v="General"/>
    <s v="Yes"/>
    <n v="0.215404"/>
  </r>
  <r>
    <x v="1"/>
    <x v="1"/>
    <x v="26"/>
    <s v="General"/>
    <s v="Yes"/>
    <n v="0.01464"/>
  </r>
  <r>
    <x v="1"/>
    <x v="1"/>
    <x v="27"/>
    <s v="General"/>
    <s v="Yes"/>
    <n v="0.475603"/>
  </r>
  <r>
    <x v="1"/>
    <x v="1"/>
    <x v="28"/>
    <s v="General"/>
    <s v="Yes"/>
    <n v="0.071733"/>
  </r>
  <r>
    <x v="1"/>
    <x v="1"/>
    <x v="29"/>
    <s v="General"/>
    <s v="Yes"/>
    <n v="0.365821"/>
  </r>
  <r>
    <x v="1"/>
    <x v="1"/>
    <x v="30"/>
    <s v="General"/>
    <s v="Yes"/>
    <n v="0.29742"/>
  </r>
  <r>
    <x v="1"/>
    <x v="1"/>
    <x v="31"/>
    <s v="General"/>
    <s v="Yes"/>
    <n v="0.068361"/>
  </r>
  <r>
    <x v="1"/>
    <x v="1"/>
    <x v="32"/>
    <s v="General"/>
    <s v="Yes"/>
    <n v="0.702936"/>
  </r>
  <r>
    <x v="1"/>
    <x v="1"/>
    <x v="33"/>
    <s v="General"/>
    <s v="Yes"/>
    <n v="1.290492"/>
  </r>
  <r>
    <x v="1"/>
    <x v="1"/>
    <x v="34"/>
    <s v="General"/>
    <s v="Yes"/>
    <n v="5.47168"/>
  </r>
  <r>
    <x v="1"/>
    <x v="1"/>
    <x v="35"/>
    <s v="General"/>
    <s v="Yes"/>
    <n v="0.209179"/>
  </r>
  <r>
    <x v="1"/>
    <x v="1"/>
    <x v="36"/>
    <s v="General"/>
    <s v="Yes"/>
    <n v="0.668"/>
  </r>
  <r>
    <x v="2"/>
    <x v="0"/>
    <x v="0"/>
    <m/>
    <m/>
    <n v="24.721302"/>
  </r>
  <r>
    <x v="3"/>
    <x v="1"/>
    <x v="11"/>
    <s v="General"/>
    <s v="Yes"/>
    <n v="1.419942"/>
  </r>
  <r>
    <x v="3"/>
    <x v="1"/>
    <x v="21"/>
    <s v="General"/>
    <s v="Yes"/>
    <n v="0.948655"/>
  </r>
  <r>
    <x v="3"/>
    <x v="1"/>
    <x v="24"/>
    <s v="General"/>
    <s v="Yes"/>
    <n v="0.126601"/>
  </r>
  <r>
    <x v="3"/>
    <x v="1"/>
    <x v="30"/>
    <s v="General"/>
    <s v="Yes"/>
    <n v="1.601224"/>
  </r>
  <r>
    <x v="3"/>
    <x v="1"/>
    <x v="32"/>
    <s v="General"/>
    <s v="Yes"/>
    <n v="2.466832"/>
  </r>
  <r>
    <x v="3"/>
    <x v="1"/>
    <x v="34"/>
    <s v="General"/>
    <s v="Yes"/>
    <n v="0.461405"/>
  </r>
  <r>
    <x v="3"/>
    <x v="1"/>
    <x v="35"/>
    <s v="General"/>
    <s v="Yes"/>
    <n v="0.54084"/>
  </r>
  <r>
    <x v="3"/>
    <x v="1"/>
    <x v="37"/>
    <s v="General"/>
    <s v="Yes"/>
    <n v="0.095694"/>
  </r>
  <r>
    <x v="4"/>
    <x v="0"/>
    <x v="0"/>
    <m/>
    <m/>
    <n v="7.661193"/>
  </r>
  <r>
    <x v="5"/>
    <x v="2"/>
    <x v="38"/>
    <s v="General"/>
    <s v="Yes"/>
    <n v="0.701802"/>
  </r>
  <r>
    <x v="5"/>
    <x v="2"/>
    <x v="5"/>
    <s v="General"/>
    <s v="Yes"/>
    <n v="0.233164"/>
  </r>
  <r>
    <x v="5"/>
    <x v="2"/>
    <x v="12"/>
    <s v="General"/>
    <s v="Yes"/>
    <n v="0.092781"/>
  </r>
  <r>
    <x v="5"/>
    <x v="2"/>
    <x v="15"/>
    <s v="General"/>
    <s v="Yes"/>
    <n v="0.168287"/>
  </r>
  <r>
    <x v="5"/>
    <x v="2"/>
    <x v="24"/>
    <s v="General"/>
    <s v="Yes"/>
    <n v="0.518387"/>
  </r>
  <r>
    <x v="5"/>
    <x v="2"/>
    <x v="34"/>
    <s v="General"/>
    <s v="Yes"/>
    <n v="3.020875"/>
  </r>
  <r>
    <x v="5"/>
    <x v="2"/>
    <x v="35"/>
    <s v="General"/>
    <s v="Yes"/>
    <n v="11.647339"/>
  </r>
  <r>
    <x v="5"/>
    <x v="3"/>
    <x v="24"/>
    <s v="General"/>
    <s v="Yes"/>
    <n v="0.555905"/>
  </r>
  <r>
    <x v="5"/>
    <x v="3"/>
    <x v="34"/>
    <s v="General"/>
    <s v="Yes"/>
    <n v="1.397435"/>
  </r>
  <r>
    <x v="5"/>
    <x v="4"/>
    <x v="16"/>
    <s v="General"/>
    <s v="Yes"/>
    <n v="0.309149"/>
  </r>
  <r>
    <x v="5"/>
    <x v="5"/>
    <x v="12"/>
    <s v="General"/>
    <s v="Yes"/>
    <n v="0.807465"/>
  </r>
  <r>
    <x v="5"/>
    <x v="5"/>
    <x v="17"/>
    <s v="General"/>
    <s v="Yes"/>
    <n v="0.468886"/>
  </r>
  <r>
    <x v="5"/>
    <x v="5"/>
    <x v="24"/>
    <s v="General"/>
    <s v="Yes"/>
    <n v="0.425966"/>
  </r>
  <r>
    <x v="5"/>
    <x v="5"/>
    <x v="39"/>
    <s v="General"/>
    <s v="Yes"/>
    <n v="0.099343"/>
  </r>
  <r>
    <x v="5"/>
    <x v="5"/>
    <x v="40"/>
    <s v="General"/>
    <s v="Yes"/>
    <n v="3.498366"/>
  </r>
  <r>
    <x v="5"/>
    <x v="5"/>
    <x v="34"/>
    <s v="General"/>
    <s v="Yes"/>
    <n v="27.651848"/>
  </r>
  <r>
    <x v="5"/>
    <x v="6"/>
    <x v="41"/>
    <s v="Relevant crop"/>
    <s v="No"/>
    <n v="10.189074"/>
  </r>
  <r>
    <x v="5"/>
    <x v="6"/>
    <x v="3"/>
    <s v="Relevant crop"/>
    <s v="No"/>
    <n v="0.285246"/>
  </r>
  <r>
    <x v="5"/>
    <x v="6"/>
    <x v="38"/>
    <s v="Relevant crop"/>
    <s v="No"/>
    <n v="3.372061"/>
  </r>
  <r>
    <x v="5"/>
    <x v="6"/>
    <x v="42"/>
    <s v="Relevant crop"/>
    <s v="No"/>
    <n v="0.250753"/>
  </r>
  <r>
    <x v="5"/>
    <x v="6"/>
    <x v="12"/>
    <s v="Relevant crop"/>
    <s v="No"/>
    <n v="5.026736"/>
  </r>
  <r>
    <x v="5"/>
    <x v="6"/>
    <x v="14"/>
    <s v="Relevant crop"/>
    <s v="No"/>
    <n v="9.278114"/>
  </r>
  <r>
    <x v="5"/>
    <x v="6"/>
    <x v="43"/>
    <s v="Relevant crop"/>
    <s v="No"/>
    <n v="1.669212"/>
  </r>
  <r>
    <x v="5"/>
    <x v="6"/>
    <x v="44"/>
    <s v="Relevant crop"/>
    <s v="No"/>
    <n v="4.236207"/>
  </r>
  <r>
    <x v="5"/>
    <x v="6"/>
    <x v="45"/>
    <s v="Relevant crop"/>
    <s v="No"/>
    <n v="0.01064"/>
  </r>
  <r>
    <x v="5"/>
    <x v="6"/>
    <x v="24"/>
    <s v="Relevant crop"/>
    <s v="No"/>
    <n v="0.008327"/>
  </r>
  <r>
    <x v="5"/>
    <x v="6"/>
    <x v="46"/>
    <s v="Relevant crop"/>
    <s v="No"/>
    <n v="1.81521"/>
  </r>
  <r>
    <x v="5"/>
    <x v="6"/>
    <x v="47"/>
    <s v="Relevant crop"/>
    <s v="No"/>
    <n v="10.407781"/>
  </r>
  <r>
    <x v="5"/>
    <x v="6"/>
    <x v="29"/>
    <s v="Relevant crop"/>
    <s v="No"/>
    <n v="2.781391"/>
  </r>
  <r>
    <x v="5"/>
    <x v="6"/>
    <x v="40"/>
    <s v="Relevant crop"/>
    <s v="No"/>
    <n v="0.186695"/>
  </r>
  <r>
    <x v="5"/>
    <x v="6"/>
    <x v="48"/>
    <s v="Relevant crop"/>
    <s v="No"/>
    <n v="5.636338"/>
  </r>
  <r>
    <x v="5"/>
    <x v="6"/>
    <x v="34"/>
    <s v="Relevant crop"/>
    <s v="No"/>
    <n v="0.328628"/>
  </r>
  <r>
    <x v="5"/>
    <x v="7"/>
    <x v="49"/>
    <s v="Relevant crop"/>
    <s v="No"/>
    <n v="0.099646"/>
  </r>
  <r>
    <x v="5"/>
    <x v="7"/>
    <x v="50"/>
    <s v="Relevant crop"/>
    <s v="No"/>
    <n v="1.267156"/>
  </r>
  <r>
    <x v="5"/>
    <x v="7"/>
    <x v="16"/>
    <s v="Relevant crop"/>
    <s v="No"/>
    <n v="18.952776"/>
  </r>
  <r>
    <x v="5"/>
    <x v="7"/>
    <x v="22"/>
    <s v="Relevant crop"/>
    <s v="No"/>
    <n v="0.535833"/>
  </r>
  <r>
    <x v="5"/>
    <x v="8"/>
    <x v="51"/>
    <s v="General"/>
    <s v="Yes"/>
    <n v="0.322892"/>
  </r>
  <r>
    <x v="5"/>
    <x v="8"/>
    <x v="16"/>
    <s v="General"/>
    <s v="Yes"/>
    <n v="10.3091"/>
  </r>
  <r>
    <x v="5"/>
    <x v="8"/>
    <x v="22"/>
    <s v="General"/>
    <s v="Yes"/>
    <n v="6.623769"/>
  </r>
  <r>
    <x v="5"/>
    <x v="9"/>
    <x v="34"/>
    <s v="General"/>
    <s v="Yes"/>
    <n v="0.267578"/>
  </r>
  <r>
    <x v="5"/>
    <x v="10"/>
    <x v="1"/>
    <s v="General"/>
    <s v="Yes"/>
    <n v="5.395332"/>
  </r>
  <r>
    <x v="5"/>
    <x v="10"/>
    <x v="52"/>
    <s v="General"/>
    <s v="Yes"/>
    <n v="0.278451"/>
  </r>
  <r>
    <x v="5"/>
    <x v="10"/>
    <x v="12"/>
    <s v="General"/>
    <s v="Yes"/>
    <n v="0.517501"/>
  </r>
  <r>
    <x v="5"/>
    <x v="10"/>
    <x v="14"/>
    <s v="General"/>
    <s v="Yes"/>
    <n v="0.109718"/>
  </r>
  <r>
    <x v="5"/>
    <x v="10"/>
    <x v="53"/>
    <s v="General"/>
    <s v="Yes"/>
    <n v="0.338299"/>
  </r>
  <r>
    <x v="5"/>
    <x v="10"/>
    <x v="24"/>
    <s v="General"/>
    <s v="Yes"/>
    <n v="0.156571"/>
  </r>
  <r>
    <x v="5"/>
    <x v="10"/>
    <x v="39"/>
    <s v="General"/>
    <s v="Yes"/>
    <n v="6.189113"/>
  </r>
  <r>
    <x v="5"/>
    <x v="10"/>
    <x v="40"/>
    <s v="General"/>
    <s v="Yes"/>
    <n v="24.022105"/>
  </r>
  <r>
    <x v="5"/>
    <x v="10"/>
    <x v="54"/>
    <s v="General"/>
    <s v="Yes"/>
    <n v="1.308451"/>
  </r>
  <r>
    <x v="5"/>
    <x v="10"/>
    <x v="55"/>
    <s v="General"/>
    <s v="Yes"/>
    <n v="0.637235"/>
  </r>
  <r>
    <x v="5"/>
    <x v="10"/>
    <x v="34"/>
    <s v="General"/>
    <s v="Yes"/>
    <n v="2.229925"/>
  </r>
  <r>
    <x v="5"/>
    <x v="10"/>
    <x v="35"/>
    <s v="General"/>
    <s v="Yes"/>
    <n v="0.046859"/>
  </r>
  <r>
    <x v="5"/>
    <x v="11"/>
    <x v="1"/>
    <s v="Relevant crop"/>
    <s v="No"/>
    <n v="35.196977"/>
  </r>
  <r>
    <x v="5"/>
    <x v="11"/>
    <x v="56"/>
    <s v="Relevant crop"/>
    <s v="No"/>
    <n v="0.014716"/>
  </r>
  <r>
    <x v="5"/>
    <x v="11"/>
    <x v="57"/>
    <s v="Relevant crop"/>
    <s v="No"/>
    <n v="0.278343"/>
  </r>
  <r>
    <x v="5"/>
    <x v="12"/>
    <x v="16"/>
    <s v="General"/>
    <s v="Yes"/>
    <n v="7.927408"/>
  </r>
  <r>
    <x v="5"/>
    <x v="12"/>
    <x v="22"/>
    <s v="General"/>
    <s v="Yes"/>
    <n v="0.737947"/>
  </r>
  <r>
    <x v="5"/>
    <x v="13"/>
    <x v="12"/>
    <s v="Relevant crop"/>
    <s v="No"/>
    <n v="1.652981"/>
  </r>
  <r>
    <x v="5"/>
    <x v="13"/>
    <x v="47"/>
    <s v="Relevant crop"/>
    <s v="No"/>
    <n v="0.627206"/>
  </r>
  <r>
    <x v="5"/>
    <x v="13"/>
    <x v="48"/>
    <s v="Relevant crop"/>
    <s v="No"/>
    <n v="0.064445"/>
  </r>
  <r>
    <x v="5"/>
    <x v="14"/>
    <x v="58"/>
    <s v="General"/>
    <s v="Yes"/>
    <n v="0.265588"/>
  </r>
  <r>
    <x v="5"/>
    <x v="14"/>
    <x v="59"/>
    <s v="General"/>
    <s v="Yes"/>
    <n v="2.547781"/>
  </r>
  <r>
    <x v="5"/>
    <x v="14"/>
    <x v="3"/>
    <s v="General"/>
    <s v="Yes"/>
    <n v="0.532515"/>
  </r>
  <r>
    <x v="5"/>
    <x v="14"/>
    <x v="7"/>
    <s v="General"/>
    <s v="Yes"/>
    <n v="0.581536"/>
  </r>
  <r>
    <x v="5"/>
    <x v="14"/>
    <x v="60"/>
    <s v="General"/>
    <s v="Yes"/>
    <n v="0.64266"/>
  </r>
  <r>
    <x v="5"/>
    <x v="14"/>
    <x v="10"/>
    <s v="General"/>
    <s v="Yes"/>
    <n v="0.170705"/>
  </r>
  <r>
    <x v="5"/>
    <x v="14"/>
    <x v="61"/>
    <s v="General"/>
    <s v="Yes"/>
    <n v="0.001769"/>
  </r>
  <r>
    <x v="5"/>
    <x v="14"/>
    <x v="62"/>
    <s v="General"/>
    <s v="Yes"/>
    <n v="0.002513"/>
  </r>
  <r>
    <x v="5"/>
    <x v="14"/>
    <x v="12"/>
    <s v="General"/>
    <s v="Yes"/>
    <n v="0.033754"/>
  </r>
  <r>
    <x v="5"/>
    <x v="14"/>
    <x v="14"/>
    <s v="General"/>
    <s v="Yes"/>
    <n v="9.343507"/>
  </r>
  <r>
    <x v="5"/>
    <x v="14"/>
    <x v="43"/>
    <s v="General"/>
    <s v="Yes"/>
    <n v="0.271767"/>
  </r>
  <r>
    <x v="5"/>
    <x v="14"/>
    <x v="17"/>
    <s v="General"/>
    <s v="Yes"/>
    <n v="8.556118"/>
  </r>
  <r>
    <x v="5"/>
    <x v="14"/>
    <x v="53"/>
    <s v="General"/>
    <s v="Yes"/>
    <n v="0.387477"/>
  </r>
  <r>
    <x v="5"/>
    <x v="14"/>
    <x v="63"/>
    <s v="General"/>
    <s v="Yes"/>
    <n v="0.21772"/>
  </r>
  <r>
    <x v="5"/>
    <x v="14"/>
    <x v="24"/>
    <s v="General"/>
    <s v="Yes"/>
    <n v="0.146369"/>
  </r>
  <r>
    <x v="5"/>
    <x v="14"/>
    <x v="46"/>
    <s v="General"/>
    <s v="Yes"/>
    <n v="6.581945"/>
  </r>
  <r>
    <x v="5"/>
    <x v="14"/>
    <x v="29"/>
    <s v="General"/>
    <s v="Yes"/>
    <n v="2.609157"/>
  </r>
  <r>
    <x v="5"/>
    <x v="14"/>
    <x v="64"/>
    <s v="General"/>
    <s v="Yes"/>
    <n v="0.000776"/>
  </r>
  <r>
    <x v="5"/>
    <x v="14"/>
    <x v="65"/>
    <s v="General"/>
    <s v="Yes"/>
    <n v="0.001566"/>
  </r>
  <r>
    <x v="5"/>
    <x v="14"/>
    <x v="40"/>
    <s v="General"/>
    <s v="Yes"/>
    <n v="0.496299"/>
  </r>
  <r>
    <x v="5"/>
    <x v="14"/>
    <x v="66"/>
    <s v="General"/>
    <s v="Yes"/>
    <n v="2.246362"/>
  </r>
  <r>
    <x v="5"/>
    <x v="14"/>
    <x v="34"/>
    <s v="General"/>
    <s v="Yes"/>
    <n v="14.634251"/>
  </r>
  <r>
    <x v="5"/>
    <x v="15"/>
    <x v="14"/>
    <s v="General"/>
    <s v="Yes"/>
    <n v="0.03068"/>
  </r>
  <r>
    <x v="5"/>
    <x v="16"/>
    <x v="34"/>
    <s v="General"/>
    <s v="Yes"/>
    <n v="0.464907"/>
  </r>
  <r>
    <x v="5"/>
    <x v="1"/>
    <x v="1"/>
    <s v="General"/>
    <s v="Yes"/>
    <n v="6.050975"/>
  </r>
  <r>
    <x v="5"/>
    <x v="1"/>
    <x v="67"/>
    <s v="General"/>
    <s v="Yes"/>
    <n v="0.018089"/>
  </r>
  <r>
    <x v="5"/>
    <x v="1"/>
    <x v="41"/>
    <s v="General"/>
    <s v="Yes"/>
    <n v="15.436165"/>
  </r>
  <r>
    <x v="5"/>
    <x v="1"/>
    <x v="58"/>
    <s v="General"/>
    <s v="Yes"/>
    <n v="4.357773"/>
  </r>
  <r>
    <x v="5"/>
    <x v="1"/>
    <x v="2"/>
    <s v="General"/>
    <s v="Yes"/>
    <n v="0.479268"/>
  </r>
  <r>
    <x v="5"/>
    <x v="1"/>
    <x v="59"/>
    <s v="General"/>
    <s v="Yes"/>
    <n v="0.056137"/>
  </r>
  <r>
    <x v="5"/>
    <x v="1"/>
    <x v="3"/>
    <s v="General"/>
    <s v="Yes"/>
    <n v="10.266523"/>
  </r>
  <r>
    <x v="5"/>
    <x v="1"/>
    <x v="68"/>
    <s v="General"/>
    <s v="Yes"/>
    <n v="0.16535"/>
  </r>
  <r>
    <x v="5"/>
    <x v="1"/>
    <x v="56"/>
    <s v="General"/>
    <s v="Yes"/>
    <n v="0.004403"/>
  </r>
  <r>
    <x v="5"/>
    <x v="1"/>
    <x v="38"/>
    <s v="General"/>
    <s v="Yes"/>
    <n v="31.92131"/>
  </r>
  <r>
    <x v="5"/>
    <x v="1"/>
    <x v="4"/>
    <s v="General"/>
    <s v="Yes"/>
    <n v="0.001241"/>
  </r>
  <r>
    <x v="5"/>
    <x v="1"/>
    <x v="5"/>
    <s v="General"/>
    <s v="Yes"/>
    <n v="2.536835"/>
  </r>
  <r>
    <x v="5"/>
    <x v="1"/>
    <x v="6"/>
    <s v="General"/>
    <s v="Yes"/>
    <n v="4.93372"/>
  </r>
  <r>
    <x v="5"/>
    <x v="1"/>
    <x v="7"/>
    <s v="General"/>
    <s v="Yes"/>
    <n v="535.873229"/>
  </r>
  <r>
    <x v="5"/>
    <x v="1"/>
    <x v="8"/>
    <s v="General"/>
    <s v="Yes"/>
    <n v="1.71076"/>
  </r>
  <r>
    <x v="5"/>
    <x v="1"/>
    <x v="42"/>
    <s v="General"/>
    <s v="Yes"/>
    <n v="4.2E-05"/>
  </r>
  <r>
    <x v="5"/>
    <x v="1"/>
    <x v="9"/>
    <s v="General"/>
    <s v="Yes"/>
    <n v="0.219489"/>
  </r>
  <r>
    <x v="5"/>
    <x v="1"/>
    <x v="60"/>
    <s v="General"/>
    <s v="Yes"/>
    <n v="4.214175"/>
  </r>
  <r>
    <x v="5"/>
    <x v="1"/>
    <x v="10"/>
    <s v="General"/>
    <s v="Yes"/>
    <n v="5.295729"/>
  </r>
  <r>
    <x v="5"/>
    <x v="1"/>
    <x v="52"/>
    <s v="General"/>
    <s v="Yes"/>
    <n v="0.038691"/>
  </r>
  <r>
    <x v="5"/>
    <x v="1"/>
    <x v="11"/>
    <s v="General"/>
    <s v="Yes"/>
    <n v="3.904056"/>
  </r>
  <r>
    <x v="5"/>
    <x v="1"/>
    <x v="62"/>
    <s v="General"/>
    <s v="Yes"/>
    <n v="0.281362"/>
  </r>
  <r>
    <x v="5"/>
    <x v="1"/>
    <x v="12"/>
    <s v="General"/>
    <s v="Yes"/>
    <n v="15.512499"/>
  </r>
  <r>
    <x v="5"/>
    <x v="1"/>
    <x v="13"/>
    <s v="General"/>
    <s v="Yes"/>
    <n v="0.026439"/>
  </r>
  <r>
    <x v="5"/>
    <x v="1"/>
    <x v="14"/>
    <s v="General"/>
    <s v="Yes"/>
    <n v="50.140038"/>
  </r>
  <r>
    <x v="5"/>
    <x v="1"/>
    <x v="69"/>
    <s v="General"/>
    <s v="Yes"/>
    <n v="11.564355"/>
  </r>
  <r>
    <x v="5"/>
    <x v="1"/>
    <x v="50"/>
    <s v="General"/>
    <s v="Yes"/>
    <n v="0.045364"/>
  </r>
  <r>
    <x v="5"/>
    <x v="1"/>
    <x v="15"/>
    <s v="General"/>
    <s v="Yes"/>
    <n v="36.962583"/>
  </r>
  <r>
    <x v="5"/>
    <x v="1"/>
    <x v="43"/>
    <s v="General"/>
    <s v="Yes"/>
    <n v="3.760785"/>
  </r>
  <r>
    <x v="5"/>
    <x v="1"/>
    <x v="16"/>
    <s v="General"/>
    <s v="Yes"/>
    <n v="13.497714"/>
  </r>
  <r>
    <x v="5"/>
    <x v="1"/>
    <x v="70"/>
    <s v="General"/>
    <s v="Yes"/>
    <n v="0.023194"/>
  </r>
  <r>
    <x v="5"/>
    <x v="1"/>
    <x v="17"/>
    <s v="General"/>
    <s v="Yes"/>
    <n v="2.92742"/>
  </r>
  <r>
    <x v="5"/>
    <x v="1"/>
    <x v="71"/>
    <s v="General"/>
    <s v="Yes"/>
    <n v="0.323275"/>
  </r>
  <r>
    <x v="5"/>
    <x v="1"/>
    <x v="53"/>
    <s v="General"/>
    <s v="Yes"/>
    <n v="1.681611"/>
  </r>
  <r>
    <x v="5"/>
    <x v="1"/>
    <x v="18"/>
    <s v="General"/>
    <s v="Yes"/>
    <n v="0.894881"/>
  </r>
  <r>
    <x v="5"/>
    <x v="1"/>
    <x v="19"/>
    <s v="General"/>
    <s v="Yes"/>
    <n v="0.975211"/>
  </r>
  <r>
    <x v="5"/>
    <x v="1"/>
    <x v="20"/>
    <s v="General"/>
    <s v="Yes"/>
    <n v="1.375414"/>
  </r>
  <r>
    <x v="5"/>
    <x v="1"/>
    <x v="44"/>
    <s v="General"/>
    <s v="Yes"/>
    <n v="0.032084"/>
  </r>
  <r>
    <x v="5"/>
    <x v="1"/>
    <x v="21"/>
    <s v="General"/>
    <s v="Yes"/>
    <n v="1.566134"/>
  </r>
  <r>
    <x v="5"/>
    <x v="1"/>
    <x v="63"/>
    <s v="General"/>
    <s v="Yes"/>
    <n v="0.248138"/>
  </r>
  <r>
    <x v="5"/>
    <x v="1"/>
    <x v="45"/>
    <s v="General"/>
    <s v="Yes"/>
    <n v="0.016019"/>
  </r>
  <r>
    <x v="5"/>
    <x v="1"/>
    <x v="22"/>
    <s v="General"/>
    <s v="Yes"/>
    <n v="78.485157"/>
  </r>
  <r>
    <x v="5"/>
    <x v="1"/>
    <x v="72"/>
    <s v="General"/>
    <s v="Yes"/>
    <n v="2.269288"/>
  </r>
  <r>
    <x v="5"/>
    <x v="1"/>
    <x v="73"/>
    <s v="General"/>
    <s v="Yes"/>
    <n v="2.91853"/>
  </r>
  <r>
    <x v="5"/>
    <x v="1"/>
    <x v="24"/>
    <s v="General"/>
    <s v="Yes"/>
    <n v="48.144763"/>
  </r>
  <r>
    <x v="5"/>
    <x v="1"/>
    <x v="25"/>
    <s v="General"/>
    <s v="Yes"/>
    <n v="0.95946"/>
  </r>
  <r>
    <x v="5"/>
    <x v="1"/>
    <x v="74"/>
    <s v="General"/>
    <s v="Yes"/>
    <n v="0.308496"/>
  </r>
  <r>
    <x v="5"/>
    <x v="1"/>
    <x v="75"/>
    <s v="General"/>
    <s v="Yes"/>
    <n v="1.547561"/>
  </r>
  <r>
    <x v="5"/>
    <x v="1"/>
    <x v="57"/>
    <s v="General"/>
    <s v="Yes"/>
    <n v="0.058077"/>
  </r>
  <r>
    <x v="5"/>
    <x v="1"/>
    <x v="27"/>
    <s v="General"/>
    <s v="Yes"/>
    <n v="0.68387"/>
  </r>
  <r>
    <x v="5"/>
    <x v="1"/>
    <x v="46"/>
    <s v="General"/>
    <s v="Yes"/>
    <n v="16.595565"/>
  </r>
  <r>
    <x v="5"/>
    <x v="1"/>
    <x v="39"/>
    <s v="General"/>
    <s v="Yes"/>
    <n v="0.279735"/>
  </r>
  <r>
    <x v="5"/>
    <x v="1"/>
    <x v="76"/>
    <s v="General"/>
    <s v="Yes"/>
    <n v="0.186845"/>
  </r>
  <r>
    <x v="5"/>
    <x v="1"/>
    <x v="28"/>
    <s v="General"/>
    <s v="Yes"/>
    <n v="0.932921"/>
  </r>
  <r>
    <x v="5"/>
    <x v="1"/>
    <x v="77"/>
    <s v="General"/>
    <s v="Yes"/>
    <n v="0.036931"/>
  </r>
  <r>
    <x v="5"/>
    <x v="1"/>
    <x v="47"/>
    <s v="General"/>
    <s v="Yes"/>
    <n v="15.905666"/>
  </r>
  <r>
    <x v="5"/>
    <x v="1"/>
    <x v="29"/>
    <s v="General"/>
    <s v="Yes"/>
    <n v="3.868406"/>
  </r>
  <r>
    <x v="5"/>
    <x v="1"/>
    <x v="78"/>
    <s v="General"/>
    <s v="Yes"/>
    <n v="0.003279"/>
  </r>
  <r>
    <x v="5"/>
    <x v="1"/>
    <x v="30"/>
    <s v="General"/>
    <s v="Yes"/>
    <n v="23.135433"/>
  </r>
  <r>
    <x v="5"/>
    <x v="1"/>
    <x v="79"/>
    <s v="General"/>
    <s v="Yes"/>
    <n v="0.161176"/>
  </r>
  <r>
    <x v="5"/>
    <x v="1"/>
    <x v="31"/>
    <s v="General"/>
    <s v="Yes"/>
    <n v="5.124057"/>
  </r>
  <r>
    <x v="5"/>
    <x v="1"/>
    <x v="64"/>
    <s v="General"/>
    <s v="Yes"/>
    <n v="4.130076"/>
  </r>
  <r>
    <x v="5"/>
    <x v="1"/>
    <x v="65"/>
    <s v="General"/>
    <s v="Yes"/>
    <n v="0.019504"/>
  </r>
  <r>
    <x v="5"/>
    <x v="1"/>
    <x v="80"/>
    <s v="General"/>
    <s v="Yes"/>
    <n v="9.467762"/>
  </r>
  <r>
    <x v="5"/>
    <x v="1"/>
    <x v="40"/>
    <s v="General"/>
    <s v="Yes"/>
    <n v="66.126555"/>
  </r>
  <r>
    <x v="5"/>
    <x v="1"/>
    <x v="81"/>
    <s v="General"/>
    <s v="Yes"/>
    <n v="0.440804"/>
  </r>
  <r>
    <x v="5"/>
    <x v="1"/>
    <x v="66"/>
    <s v="General"/>
    <s v="Yes"/>
    <n v="9.630213"/>
  </r>
  <r>
    <x v="5"/>
    <x v="1"/>
    <x v="32"/>
    <s v="General"/>
    <s v="Yes"/>
    <n v="31.140153"/>
  </r>
  <r>
    <x v="5"/>
    <x v="1"/>
    <x v="33"/>
    <s v="General"/>
    <s v="Yes"/>
    <n v="2.823105"/>
  </r>
  <r>
    <x v="5"/>
    <x v="1"/>
    <x v="82"/>
    <s v="General"/>
    <s v="Yes"/>
    <n v="0.121828"/>
  </r>
  <r>
    <x v="5"/>
    <x v="1"/>
    <x v="54"/>
    <s v="General"/>
    <s v="Yes"/>
    <n v="0.546152"/>
  </r>
  <r>
    <x v="5"/>
    <x v="1"/>
    <x v="55"/>
    <s v="General"/>
    <s v="Yes"/>
    <n v="0.475868"/>
  </r>
  <r>
    <x v="5"/>
    <x v="1"/>
    <x v="48"/>
    <s v="General"/>
    <s v="Yes"/>
    <n v="0.189008"/>
  </r>
  <r>
    <x v="5"/>
    <x v="1"/>
    <x v="83"/>
    <s v="General"/>
    <s v="Yes"/>
    <n v="14.076663"/>
  </r>
  <r>
    <x v="5"/>
    <x v="1"/>
    <x v="34"/>
    <s v="General"/>
    <s v="Yes"/>
    <n v="118.301374"/>
  </r>
  <r>
    <x v="5"/>
    <x v="1"/>
    <x v="35"/>
    <s v="General"/>
    <s v="Yes"/>
    <n v="85.631315"/>
  </r>
  <r>
    <x v="5"/>
    <x v="1"/>
    <x v="84"/>
    <s v="General"/>
    <s v="Yes"/>
    <n v="0.017794"/>
  </r>
  <r>
    <x v="5"/>
    <x v="1"/>
    <x v="37"/>
    <s v="General"/>
    <s v="Yes"/>
    <n v="0.000101"/>
  </r>
  <r>
    <x v="5"/>
    <x v="1"/>
    <x v="36"/>
    <s v="General"/>
    <s v="Yes"/>
    <n v="0.632992"/>
  </r>
  <r>
    <x v="5"/>
    <x v="17"/>
    <x v="1"/>
    <s v="General"/>
    <s v="Yes"/>
    <n v="2.308175"/>
  </r>
  <r>
    <x v="5"/>
    <x v="17"/>
    <x v="38"/>
    <s v="General"/>
    <s v="Yes"/>
    <n v="0.412203"/>
  </r>
  <r>
    <x v="5"/>
    <x v="17"/>
    <x v="52"/>
    <s v="General"/>
    <s v="Yes"/>
    <n v="0.749034"/>
  </r>
  <r>
    <x v="5"/>
    <x v="17"/>
    <x v="12"/>
    <s v="General"/>
    <s v="Yes"/>
    <n v="0.854885"/>
  </r>
  <r>
    <x v="5"/>
    <x v="17"/>
    <x v="24"/>
    <s v="General"/>
    <s v="Yes"/>
    <n v="0.038915"/>
  </r>
  <r>
    <x v="5"/>
    <x v="17"/>
    <x v="39"/>
    <s v="General"/>
    <s v="Yes"/>
    <n v="0.031441"/>
  </r>
  <r>
    <x v="5"/>
    <x v="17"/>
    <x v="40"/>
    <s v="General"/>
    <s v="Yes"/>
    <n v="64.109665"/>
  </r>
  <r>
    <x v="5"/>
    <x v="17"/>
    <x v="66"/>
    <s v="General"/>
    <s v="Yes"/>
    <n v="1.913866"/>
  </r>
  <r>
    <x v="5"/>
    <x v="17"/>
    <x v="35"/>
    <s v="General"/>
    <s v="Yes"/>
    <n v="0.142678"/>
  </r>
  <r>
    <x v="6"/>
    <x v="0"/>
    <x v="0"/>
    <m/>
    <m/>
    <n v="1669.231291"/>
  </r>
  <r>
    <x v="7"/>
    <x v="18"/>
    <x v="14"/>
    <s v="Relevant crop"/>
    <s v="No"/>
    <n v="5.441595"/>
  </r>
  <r>
    <x v="7"/>
    <x v="18"/>
    <x v="81"/>
    <s v="Relevant crop"/>
    <s v="No"/>
    <n v="0.014692"/>
  </r>
  <r>
    <x v="7"/>
    <x v="19"/>
    <x v="3"/>
    <s v="Relevant crop"/>
    <s v="No"/>
    <n v="0.617131"/>
  </r>
  <r>
    <x v="7"/>
    <x v="19"/>
    <x v="38"/>
    <s v="Relevant crop"/>
    <s v="No"/>
    <n v="1.062052"/>
  </r>
  <r>
    <x v="7"/>
    <x v="19"/>
    <x v="60"/>
    <s v="Relevant crop"/>
    <s v="No"/>
    <n v="2.649206"/>
  </r>
  <r>
    <x v="7"/>
    <x v="19"/>
    <x v="12"/>
    <s v="Relevant crop"/>
    <s v="No"/>
    <n v="21.553026"/>
  </r>
  <r>
    <x v="7"/>
    <x v="19"/>
    <x v="43"/>
    <s v="Relevant crop"/>
    <s v="No"/>
    <n v="23.693006"/>
  </r>
  <r>
    <x v="7"/>
    <x v="19"/>
    <x v="63"/>
    <s v="Relevant crop"/>
    <s v="No"/>
    <n v="0.403522"/>
  </r>
  <r>
    <x v="7"/>
    <x v="19"/>
    <x v="47"/>
    <s v="Relevant crop"/>
    <s v="No"/>
    <n v="0.886126"/>
  </r>
  <r>
    <x v="7"/>
    <x v="19"/>
    <x v="64"/>
    <s v="Relevant crop"/>
    <s v="No"/>
    <n v="3.730624"/>
  </r>
  <r>
    <x v="7"/>
    <x v="19"/>
    <x v="40"/>
    <s v="Relevant crop"/>
    <s v="No"/>
    <n v="11.546361"/>
  </r>
  <r>
    <x v="7"/>
    <x v="19"/>
    <x v="57"/>
    <s v="Relevant crop"/>
    <s v="No"/>
    <n v="4.643256"/>
  </r>
  <r>
    <x v="7"/>
    <x v="19"/>
    <x v="48"/>
    <s v="Relevant crop"/>
    <s v="No"/>
    <n v="137.684329"/>
  </r>
  <r>
    <x v="7"/>
    <x v="19"/>
    <x v="35"/>
    <s v="Relevant crop"/>
    <s v="No"/>
    <n v="114.112323"/>
  </r>
  <r>
    <x v="7"/>
    <x v="20"/>
    <x v="14"/>
    <s v="General"/>
    <s v="Yes"/>
    <n v="4.180201"/>
  </r>
  <r>
    <x v="7"/>
    <x v="5"/>
    <x v="3"/>
    <s v="General"/>
    <s v="Yes"/>
    <n v="0.197696"/>
  </r>
  <r>
    <x v="7"/>
    <x v="5"/>
    <x v="12"/>
    <s v="General"/>
    <s v="Yes"/>
    <x v="1"/>
  </r>
  <r>
    <x v="7"/>
    <x v="5"/>
    <x v="14"/>
    <s v="General"/>
    <s v="Yes"/>
    <n v="15.526626"/>
  </r>
  <r>
    <x v="7"/>
    <x v="5"/>
    <x v="46"/>
    <s v="General"/>
    <s v="Yes"/>
    <n v="6.059514"/>
  </r>
  <r>
    <x v="7"/>
    <x v="5"/>
    <x v="81"/>
    <s v="General"/>
    <s v="Yes"/>
    <n v="2.953652"/>
  </r>
  <r>
    <x v="7"/>
    <x v="5"/>
    <x v="34"/>
    <s v="General"/>
    <s v="Yes"/>
    <n v="0.697306"/>
  </r>
  <r>
    <x v="7"/>
    <x v="21"/>
    <x v="3"/>
    <s v="General"/>
    <s v="Yes"/>
    <n v="15.397605"/>
  </r>
  <r>
    <x v="7"/>
    <x v="21"/>
    <x v="12"/>
    <s v="General"/>
    <s v="Yes"/>
    <n v="38.822658"/>
  </r>
  <r>
    <x v="7"/>
    <x v="21"/>
    <x v="14"/>
    <s v="General"/>
    <s v="Yes"/>
    <n v="3.938352"/>
  </r>
  <r>
    <x v="7"/>
    <x v="22"/>
    <x v="12"/>
    <s v="Relevant crop"/>
    <s v="No"/>
    <n v="48.107706"/>
  </r>
  <r>
    <x v="7"/>
    <x v="22"/>
    <x v="14"/>
    <s v="Relevant crop"/>
    <s v="No"/>
    <n v="0.522914"/>
  </r>
  <r>
    <x v="7"/>
    <x v="22"/>
    <x v="34"/>
    <s v="Relevant crop"/>
    <s v="No"/>
    <n v="63.532861"/>
  </r>
  <r>
    <x v="7"/>
    <x v="23"/>
    <x v="68"/>
    <s v="Relevant crop"/>
    <s v="No"/>
    <n v="3.875744"/>
  </r>
  <r>
    <x v="7"/>
    <x v="23"/>
    <x v="85"/>
    <s v="Relevant crop"/>
    <s v="No"/>
    <n v="18.476477"/>
  </r>
  <r>
    <x v="7"/>
    <x v="23"/>
    <x v="49"/>
    <s v="Relevant crop"/>
    <s v="No"/>
    <n v="59.212319"/>
  </r>
  <r>
    <x v="7"/>
    <x v="23"/>
    <x v="86"/>
    <s v="Relevant crop"/>
    <s v="No"/>
    <n v="5.869109"/>
  </r>
  <r>
    <x v="7"/>
    <x v="23"/>
    <x v="57"/>
    <s v="Relevant crop"/>
    <s v="No"/>
    <n v="6.782059"/>
  </r>
  <r>
    <x v="7"/>
    <x v="23"/>
    <x v="27"/>
    <s v="Relevant crop"/>
    <s v="No"/>
    <n v="58.653555"/>
  </r>
  <r>
    <x v="7"/>
    <x v="24"/>
    <x v="46"/>
    <s v="Relevant crop"/>
    <s v="No"/>
    <n v="1.979592"/>
  </r>
  <r>
    <x v="7"/>
    <x v="25"/>
    <x v="1"/>
    <s v="Relevant crop"/>
    <s v="No"/>
    <n v="7.128228"/>
  </r>
  <r>
    <x v="7"/>
    <x v="25"/>
    <x v="3"/>
    <s v="Relevant crop"/>
    <s v="No"/>
    <n v="7.605036"/>
  </r>
  <r>
    <x v="7"/>
    <x v="25"/>
    <x v="56"/>
    <s v="Relevant crop"/>
    <s v="No"/>
    <n v="1.730403"/>
  </r>
  <r>
    <x v="7"/>
    <x v="25"/>
    <x v="38"/>
    <s v="Relevant crop"/>
    <s v="No"/>
    <n v="2.788487"/>
  </r>
  <r>
    <x v="7"/>
    <x v="25"/>
    <x v="60"/>
    <s v="Relevant crop"/>
    <s v="No"/>
    <n v="2.044377"/>
  </r>
  <r>
    <x v="7"/>
    <x v="25"/>
    <x v="10"/>
    <s v="Relevant crop"/>
    <s v="No"/>
    <n v="0.059431"/>
  </r>
  <r>
    <x v="7"/>
    <x v="25"/>
    <x v="12"/>
    <s v="Relevant crop"/>
    <s v="No"/>
    <n v="12.414384"/>
  </r>
  <r>
    <x v="7"/>
    <x v="25"/>
    <x v="14"/>
    <s v="Relevant crop"/>
    <s v="No"/>
    <n v="1.470041"/>
  </r>
  <r>
    <x v="7"/>
    <x v="25"/>
    <x v="47"/>
    <s v="Relevant crop"/>
    <s v="No"/>
    <n v="1.95659"/>
  </r>
  <r>
    <x v="7"/>
    <x v="25"/>
    <x v="48"/>
    <s v="Relevant crop"/>
    <s v="No"/>
    <n v="0.031794"/>
  </r>
  <r>
    <x v="7"/>
    <x v="25"/>
    <x v="34"/>
    <s v="Relevant crop"/>
    <s v="No"/>
    <n v="35.220689"/>
  </r>
  <r>
    <x v="8"/>
    <x v="0"/>
    <x v="0"/>
    <m/>
    <m/>
    <n v="756.272655"/>
  </r>
  <r>
    <x v="9"/>
    <x v="5"/>
    <x v="58"/>
    <s v="General"/>
    <s v="Yes"/>
    <n v="0.5497327"/>
  </r>
  <r>
    <x v="9"/>
    <x v="5"/>
    <x v="14"/>
    <s v="General"/>
    <s v="Yes"/>
    <n v="2.6936262"/>
  </r>
  <r>
    <x v="9"/>
    <x v="5"/>
    <x v="81"/>
    <s v="General"/>
    <s v="Yes"/>
    <n v="8.4862094"/>
  </r>
  <r>
    <x v="9"/>
    <x v="5"/>
    <x v="34"/>
    <s v="General"/>
    <s v="Yes"/>
    <n v="5.6339066"/>
  </r>
  <r>
    <x v="9"/>
    <x v="26"/>
    <x v="58"/>
    <s v="General"/>
    <s v="Yes"/>
    <n v="0.0724394"/>
  </r>
  <r>
    <x v="9"/>
    <x v="27"/>
    <x v="14"/>
    <s v="General"/>
    <s v="Yes"/>
    <n v="1.5969158"/>
  </r>
  <r>
    <x v="9"/>
    <x v="27"/>
    <x v="40"/>
    <s v="General"/>
    <s v="Yes"/>
    <n v="0.8793143"/>
  </r>
  <r>
    <x v="9"/>
    <x v="28"/>
    <x v="58"/>
    <s v="General"/>
    <s v="Yes"/>
    <n v="0.3196332"/>
  </r>
  <r>
    <x v="9"/>
    <x v="28"/>
    <x v="81"/>
    <s v="General"/>
    <s v="Yes"/>
    <n v="0.0497743"/>
  </r>
  <r>
    <x v="9"/>
    <x v="29"/>
    <x v="81"/>
    <s v="General"/>
    <s v="Yes"/>
    <n v="1.0739864"/>
  </r>
  <r>
    <x v="9"/>
    <x v="30"/>
    <x v="58"/>
    <s v="General"/>
    <s v="Yes"/>
    <n v="0.5456192"/>
  </r>
  <r>
    <x v="9"/>
    <x v="31"/>
    <x v="58"/>
    <s v="General"/>
    <s v="Yes"/>
    <n v="0.2936184"/>
  </r>
  <r>
    <x v="10"/>
    <x v="0"/>
    <x v="0"/>
    <m/>
    <m/>
    <n v="22.1947759"/>
  </r>
  <r>
    <x v="11"/>
    <x v="7"/>
    <x v="16"/>
    <s v="Relevant "/>
    <s v="No"/>
    <n v="38.4406995"/>
  </r>
  <r>
    <x v="11"/>
    <x v="7"/>
    <x v="22"/>
    <s v="Relevant "/>
    <s v="No"/>
    <n v="9.09005825"/>
  </r>
  <r>
    <x v="11"/>
    <x v="32"/>
    <x v="16"/>
    <s v="Relevant "/>
    <s v="No"/>
    <n v="5.8599555"/>
  </r>
  <r>
    <x v="11"/>
    <x v="32"/>
    <x v="22"/>
    <s v="Relevant "/>
    <s v="No"/>
    <n v="0.811881"/>
  </r>
  <r>
    <x v="11"/>
    <x v="1"/>
    <x v="1"/>
    <s v="General"/>
    <s v="Yes"/>
    <n v="0.02095275"/>
  </r>
  <r>
    <x v="11"/>
    <x v="1"/>
    <x v="2"/>
    <s v="General"/>
    <s v="Yes"/>
    <n v="0.0067235"/>
  </r>
  <r>
    <x v="11"/>
    <x v="1"/>
    <x v="3"/>
    <s v="General"/>
    <s v="Yes"/>
    <n v="0.02892925"/>
  </r>
  <r>
    <x v="11"/>
    <x v="1"/>
    <x v="4"/>
    <s v="General"/>
    <s v="Yes"/>
    <n v="0.04877775"/>
  </r>
  <r>
    <x v="11"/>
    <x v="1"/>
    <x v="5"/>
    <s v="General"/>
    <s v="Yes"/>
    <n v="0.02109275"/>
  </r>
  <r>
    <x v="11"/>
    <x v="1"/>
    <x v="6"/>
    <s v="General"/>
    <s v="Yes"/>
    <n v="0.136703"/>
  </r>
  <r>
    <x v="11"/>
    <x v="1"/>
    <x v="7"/>
    <s v="General"/>
    <s v="Yes"/>
    <n v="0.617428"/>
  </r>
  <r>
    <x v="11"/>
    <x v="1"/>
    <x v="8"/>
    <s v="General"/>
    <s v="Yes"/>
    <n v="0.06859125"/>
  </r>
  <r>
    <x v="11"/>
    <x v="1"/>
    <x v="9"/>
    <s v="General"/>
    <s v="Yes"/>
    <n v="0.00575575"/>
  </r>
  <r>
    <x v="11"/>
    <x v="1"/>
    <x v="10"/>
    <s v="General"/>
    <s v="Yes"/>
    <n v="0.022344"/>
  </r>
  <r>
    <x v="11"/>
    <x v="1"/>
    <x v="11"/>
    <s v="General"/>
    <s v="Yes"/>
    <n v="0.0055965"/>
  </r>
  <r>
    <x v="11"/>
    <x v="1"/>
    <x v="12"/>
    <s v="General"/>
    <s v="Yes"/>
    <n v="0.03971625"/>
  </r>
  <r>
    <x v="11"/>
    <x v="1"/>
    <x v="13"/>
    <s v="General"/>
    <s v="Yes"/>
    <n v="0.00906675"/>
  </r>
  <r>
    <x v="11"/>
    <x v="1"/>
    <x v="14"/>
    <s v="General"/>
    <s v="Yes"/>
    <n v="0.0170205"/>
  </r>
  <r>
    <x v="11"/>
    <x v="1"/>
    <x v="15"/>
    <s v="General"/>
    <s v="Yes"/>
    <n v="0.044184"/>
  </r>
  <r>
    <x v="11"/>
    <x v="1"/>
    <x v="16"/>
    <s v="General"/>
    <s v="Yes"/>
    <n v="0.99469125"/>
  </r>
  <r>
    <x v="11"/>
    <x v="1"/>
    <x v="17"/>
    <s v="General"/>
    <s v="Yes"/>
    <n v="0.00867125"/>
  </r>
  <r>
    <x v="11"/>
    <x v="1"/>
    <x v="18"/>
    <s v="General"/>
    <s v="Yes"/>
    <n v="0.0193585"/>
  </r>
  <r>
    <x v="11"/>
    <x v="1"/>
    <x v="19"/>
    <s v="General"/>
    <s v="Yes"/>
    <n v="0.07358925"/>
  </r>
  <r>
    <x v="11"/>
    <x v="1"/>
    <x v="20"/>
    <s v="General"/>
    <s v="Yes"/>
    <n v="0.080304"/>
  </r>
  <r>
    <x v="11"/>
    <x v="1"/>
    <x v="21"/>
    <s v="General"/>
    <s v="Yes"/>
    <n v="0.04598475"/>
  </r>
  <r>
    <x v="11"/>
    <x v="1"/>
    <x v="22"/>
    <s v="General"/>
    <s v="Yes"/>
    <n v="0.331303"/>
  </r>
  <r>
    <x v="11"/>
    <x v="1"/>
    <x v="24"/>
    <s v="General"/>
    <s v="Yes"/>
    <n v="0.14915425"/>
  </r>
  <r>
    <x v="11"/>
    <x v="1"/>
    <x v="25"/>
    <s v="General"/>
    <s v="Yes"/>
    <n v="0.0545545"/>
  </r>
  <r>
    <x v="11"/>
    <x v="1"/>
    <x v="26"/>
    <s v="General"/>
    <s v="Yes"/>
    <n v="0.00266"/>
  </r>
  <r>
    <x v="11"/>
    <x v="1"/>
    <x v="27"/>
    <s v="General"/>
    <s v="Yes"/>
    <n v="0.046263"/>
  </r>
  <r>
    <x v="11"/>
    <x v="1"/>
    <x v="28"/>
    <s v="General"/>
    <s v="Yes"/>
    <n v="0.01185625"/>
  </r>
  <r>
    <x v="11"/>
    <x v="1"/>
    <x v="29"/>
    <s v="General"/>
    <s v="Yes"/>
    <n v="0.06686575"/>
  </r>
  <r>
    <x v="11"/>
    <x v="1"/>
    <x v="30"/>
    <s v="General"/>
    <s v="Yes"/>
    <n v="0.094164"/>
  </r>
  <r>
    <x v="11"/>
    <x v="1"/>
    <x v="31"/>
    <s v="General"/>
    <s v="Yes"/>
    <n v="0.012495"/>
  </r>
  <r>
    <x v="11"/>
    <x v="1"/>
    <x v="32"/>
    <s v="General"/>
    <s v="Yes"/>
    <n v="0.12889275"/>
  </r>
  <r>
    <x v="11"/>
    <x v="1"/>
    <x v="33"/>
    <s v="General"/>
    <s v="Yes"/>
    <n v="0.2362045"/>
  </r>
  <r>
    <x v="11"/>
    <x v="1"/>
    <x v="34"/>
    <s v="General"/>
    <s v="Yes"/>
    <n v="0.0698775"/>
  </r>
  <r>
    <x v="11"/>
    <x v="1"/>
    <x v="35"/>
    <s v="General"/>
    <s v="Yes"/>
    <n v="0.077315"/>
  </r>
  <r>
    <x v="11"/>
    <x v="1"/>
    <x v="36"/>
    <s v="General"/>
    <s v="Yes"/>
    <n v="0.01316525"/>
  </r>
  <r>
    <x v="12"/>
    <x v="0"/>
    <x v="0"/>
    <m/>
    <m/>
    <n v="57.812846"/>
  </r>
  <r>
    <x v="13"/>
    <x v="1"/>
    <x v="1"/>
    <s v="General"/>
    <s v="Yes"/>
    <n v="0.038712"/>
  </r>
  <r>
    <x v="13"/>
    <x v="1"/>
    <x v="2"/>
    <s v="General"/>
    <s v="Yes"/>
    <n v="0.012502"/>
  </r>
  <r>
    <x v="13"/>
    <x v="1"/>
    <x v="3"/>
    <s v="General"/>
    <s v="Yes"/>
    <n v="0.046677"/>
  </r>
  <r>
    <x v="13"/>
    <x v="1"/>
    <x v="4"/>
    <s v="General"/>
    <s v="Yes"/>
    <n v="0.090165"/>
  </r>
  <r>
    <x v="13"/>
    <x v="1"/>
    <x v="5"/>
    <s v="General"/>
    <s v="Yes"/>
    <n v="0.045979"/>
  </r>
  <r>
    <x v="13"/>
    <x v="1"/>
    <x v="6"/>
    <s v="General"/>
    <s v="Yes"/>
    <n v="0.263879"/>
  </r>
  <r>
    <x v="13"/>
    <x v="1"/>
    <x v="7"/>
    <s v="General"/>
    <s v="Yes"/>
    <n v="1.010839"/>
  </r>
  <r>
    <x v="13"/>
    <x v="1"/>
    <x v="8"/>
    <s v="General"/>
    <s v="Yes"/>
    <n v="0.160957"/>
  </r>
  <r>
    <x v="13"/>
    <x v="1"/>
    <x v="9"/>
    <s v="General"/>
    <s v="Yes"/>
    <n v="0.010625"/>
  </r>
  <r>
    <x v="13"/>
    <x v="1"/>
    <x v="10"/>
    <s v="General"/>
    <s v="Yes"/>
    <n v="0.078114"/>
  </r>
  <r>
    <x v="13"/>
    <x v="1"/>
    <x v="11"/>
    <s v="General"/>
    <s v="Yes"/>
    <n v="0.022989"/>
  </r>
  <r>
    <x v="13"/>
    <x v="1"/>
    <x v="12"/>
    <s v="General"/>
    <s v="Yes"/>
    <n v="0.066069"/>
  </r>
  <r>
    <x v="13"/>
    <x v="1"/>
    <x v="13"/>
    <s v="General"/>
    <s v="Yes"/>
    <n v="0.017542"/>
  </r>
  <r>
    <x v="13"/>
    <x v="1"/>
    <x v="14"/>
    <s v="General"/>
    <s v="Yes"/>
    <n v="0.026759"/>
  </r>
  <r>
    <x v="13"/>
    <x v="1"/>
    <x v="15"/>
    <s v="General"/>
    <s v="Yes"/>
    <n v="0.138293"/>
  </r>
  <r>
    <x v="13"/>
    <x v="1"/>
    <x v="16"/>
    <s v="General"/>
    <s v="Yes"/>
    <n v="1.571847"/>
  </r>
  <r>
    <x v="13"/>
    <x v="1"/>
    <x v="17"/>
    <s v="General"/>
    <s v="Yes"/>
    <n v="0.017231"/>
  </r>
  <r>
    <x v="13"/>
    <x v="1"/>
    <x v="18"/>
    <s v="General"/>
    <s v="Yes"/>
    <n v="0.024854"/>
  </r>
  <r>
    <x v="13"/>
    <x v="1"/>
    <x v="19"/>
    <s v="General"/>
    <s v="Yes"/>
    <n v="0.146791"/>
  </r>
  <r>
    <x v="13"/>
    <x v="1"/>
    <x v="20"/>
    <s v="General"/>
    <s v="Yes"/>
    <n v="0.132324"/>
  </r>
  <r>
    <x v="13"/>
    <x v="1"/>
    <x v="21"/>
    <s v="General"/>
    <s v="Yes"/>
    <n v="0.063596"/>
  </r>
  <r>
    <x v="13"/>
    <x v="1"/>
    <x v="22"/>
    <s v="General"/>
    <s v="Yes"/>
    <n v="0.702983"/>
  </r>
  <r>
    <x v="13"/>
    <x v="1"/>
    <x v="23"/>
    <s v="General"/>
    <s v="Yes"/>
    <n v="0.008904"/>
  </r>
  <r>
    <x v="13"/>
    <x v="1"/>
    <x v="24"/>
    <s v="General"/>
    <s v="Yes"/>
    <n v="0.327981"/>
  </r>
  <r>
    <x v="13"/>
    <x v="1"/>
    <x v="25"/>
    <s v="General"/>
    <s v="Yes"/>
    <n v="0.072816"/>
  </r>
  <r>
    <x v="13"/>
    <x v="1"/>
    <x v="26"/>
    <s v="General"/>
    <s v="Yes"/>
    <n v="0.004949"/>
  </r>
  <r>
    <x v="13"/>
    <x v="1"/>
    <x v="27"/>
    <s v="General"/>
    <s v="Yes"/>
    <n v="0.16077"/>
  </r>
  <r>
    <x v="13"/>
    <x v="1"/>
    <x v="28"/>
    <s v="General"/>
    <s v="Yes"/>
    <n v="0.024249"/>
  </r>
  <r>
    <x v="13"/>
    <x v="1"/>
    <x v="29"/>
    <s v="General"/>
    <s v="Yes"/>
    <n v="0.123661"/>
  </r>
  <r>
    <x v="13"/>
    <x v="1"/>
    <x v="30"/>
    <s v="General"/>
    <s v="Yes"/>
    <n v="0.100539"/>
  </r>
  <r>
    <x v="13"/>
    <x v="1"/>
    <x v="31"/>
    <s v="General"/>
    <s v="Yes"/>
    <n v="0.023109"/>
  </r>
  <r>
    <x v="13"/>
    <x v="1"/>
    <x v="32"/>
    <s v="General"/>
    <s v="Yes"/>
    <n v="0.237618"/>
  </r>
  <r>
    <x v="13"/>
    <x v="1"/>
    <x v="33"/>
    <s v="General"/>
    <s v="Yes"/>
    <n v="0.436232"/>
  </r>
  <r>
    <x v="13"/>
    <x v="1"/>
    <x v="34"/>
    <s v="General"/>
    <s v="Yes"/>
    <n v="1.849626"/>
  </r>
  <r>
    <x v="13"/>
    <x v="1"/>
    <x v="35"/>
    <s v="General"/>
    <s v="Yes"/>
    <n v="0.07071"/>
  </r>
  <r>
    <x v="13"/>
    <x v="1"/>
    <x v="36"/>
    <s v="General"/>
    <s v="Yes"/>
    <n v="0.225809"/>
  </r>
  <r>
    <x v="14"/>
    <x v="0"/>
    <x v="0"/>
    <m/>
    <m/>
    <n v="8.3567"/>
  </r>
  <r>
    <x v="15"/>
    <x v="5"/>
    <x v="14"/>
    <s v="General"/>
    <s v="Yes"/>
    <n v="3.942742"/>
  </r>
  <r>
    <x v="15"/>
    <x v="5"/>
    <x v="48"/>
    <s v="General"/>
    <s v="Yes"/>
    <n v="0.028946"/>
  </r>
  <r>
    <x v="15"/>
    <x v="5"/>
    <x v="34"/>
    <s v="General"/>
    <s v="Yes"/>
    <n v="0.031221"/>
  </r>
  <r>
    <x v="15"/>
    <x v="5"/>
    <x v="35"/>
    <s v="General"/>
    <s v="Yes"/>
    <n v="1.098626"/>
  </r>
  <r>
    <x v="15"/>
    <x v="27"/>
    <x v="34"/>
    <s v="General"/>
    <s v="Yes"/>
    <n v="0.281375"/>
  </r>
  <r>
    <x v="15"/>
    <x v="27"/>
    <x v="35"/>
    <s v="General"/>
    <s v="Yes"/>
    <n v="22.844635"/>
  </r>
  <r>
    <x v="15"/>
    <x v="29"/>
    <x v="34"/>
    <s v="General"/>
    <s v="Yes"/>
    <n v="0.032742"/>
  </r>
  <r>
    <x v="15"/>
    <x v="29"/>
    <x v="35"/>
    <s v="General"/>
    <s v="Yes"/>
    <n v="3.544136"/>
  </r>
  <r>
    <x v="15"/>
    <x v="17"/>
    <x v="35"/>
    <s v="General"/>
    <s v="Yes"/>
    <n v="1.020253"/>
  </r>
  <r>
    <x v="16"/>
    <x v="0"/>
    <x v="0"/>
    <m/>
    <m/>
    <n v="32.824676"/>
  </r>
  <r>
    <x v="17"/>
    <x v="33"/>
    <x v="87"/>
    <s v="General"/>
    <s v="Yes"/>
    <n v="0.090432"/>
  </r>
  <r>
    <x v="18"/>
    <x v="0"/>
    <x v="0"/>
    <m/>
    <m/>
    <n v="0.090432"/>
  </r>
  <r>
    <x v="19"/>
    <x v="5"/>
    <x v="14"/>
    <s v="General"/>
    <s v="Yes"/>
    <n v="1.013847"/>
  </r>
  <r>
    <x v="19"/>
    <x v="5"/>
    <x v="35"/>
    <s v="General"/>
    <s v="Yes"/>
    <n v="0.313261"/>
  </r>
  <r>
    <x v="19"/>
    <x v="27"/>
    <x v="35"/>
    <s v="General"/>
    <s v="Yes"/>
    <n v="3.378642"/>
  </r>
  <r>
    <x v="19"/>
    <x v="29"/>
    <x v="35"/>
    <s v="General"/>
    <s v="Yes"/>
    <n v="1.891092"/>
  </r>
  <r>
    <x v="20"/>
    <x v="0"/>
    <x v="0"/>
    <m/>
    <m/>
    <n v="6.596842"/>
  </r>
  <r>
    <x v="21"/>
    <x v="2"/>
    <x v="34"/>
    <s v="General"/>
    <s v="Yes"/>
    <n v="0.030382"/>
  </r>
  <r>
    <x v="21"/>
    <x v="3"/>
    <x v="12"/>
    <s v="General"/>
    <s v="Yes"/>
    <n v="0.075527"/>
  </r>
  <r>
    <x v="21"/>
    <x v="3"/>
    <x v="40"/>
    <s v="General"/>
    <s v="Yes"/>
    <n v="0.005027"/>
  </r>
  <r>
    <x v="21"/>
    <x v="5"/>
    <x v="34"/>
    <s v="General"/>
    <s v="Yes"/>
    <n v="1.286496"/>
  </r>
  <r>
    <x v="21"/>
    <x v="6"/>
    <x v="41"/>
    <s v="Relevant "/>
    <s v="No"/>
    <n v="0.040138"/>
  </r>
  <r>
    <x v="21"/>
    <x v="6"/>
    <x v="38"/>
    <s v="Relevant "/>
    <s v="No"/>
    <n v="0.141963"/>
  </r>
  <r>
    <x v="21"/>
    <x v="6"/>
    <x v="12"/>
    <s v="Relevant "/>
    <s v="No"/>
    <n v="0.82819"/>
  </r>
  <r>
    <x v="21"/>
    <x v="6"/>
    <x v="14"/>
    <s v="Relevant "/>
    <s v="No"/>
    <n v="0.533389"/>
  </r>
  <r>
    <x v="21"/>
    <x v="6"/>
    <x v="43"/>
    <s v="Relevant "/>
    <s v="No"/>
    <n v="0.02601"/>
  </r>
  <r>
    <x v="21"/>
    <x v="6"/>
    <x v="24"/>
    <s v="Relevant "/>
    <s v="No"/>
    <n v="0.051085"/>
  </r>
  <r>
    <x v="21"/>
    <x v="6"/>
    <x v="47"/>
    <s v="Relevant "/>
    <s v="No"/>
    <n v="0.080845"/>
  </r>
  <r>
    <x v="21"/>
    <x v="6"/>
    <x v="48"/>
    <s v="Relevant "/>
    <s v="No"/>
    <n v="0.044089"/>
  </r>
  <r>
    <x v="21"/>
    <x v="7"/>
    <x v="16"/>
    <s v="Relevant "/>
    <s v="No"/>
    <n v="0.502448"/>
  </r>
  <r>
    <x v="21"/>
    <x v="8"/>
    <x v="16"/>
    <s v="Relevant "/>
    <s v="No"/>
    <n v="0.699868"/>
  </r>
  <r>
    <x v="21"/>
    <x v="8"/>
    <x v="22"/>
    <s v="Relevant "/>
    <s v="No"/>
    <n v="0.514759"/>
  </r>
  <r>
    <x v="21"/>
    <x v="10"/>
    <x v="1"/>
    <s v="General"/>
    <s v="Yes"/>
    <n v="0.069188"/>
  </r>
  <r>
    <x v="21"/>
    <x v="10"/>
    <x v="52"/>
    <s v="General"/>
    <s v="Yes"/>
    <n v="0.024314"/>
  </r>
  <r>
    <x v="21"/>
    <x v="10"/>
    <x v="12"/>
    <s v="General"/>
    <s v="Yes"/>
    <n v="0.039359"/>
  </r>
  <r>
    <x v="21"/>
    <x v="10"/>
    <x v="40"/>
    <s v="General"/>
    <s v="Yes"/>
    <n v="3.717586"/>
  </r>
  <r>
    <x v="21"/>
    <x v="10"/>
    <x v="34"/>
    <s v="General"/>
    <s v="Yes"/>
    <n v="0.006285"/>
  </r>
  <r>
    <x v="21"/>
    <x v="11"/>
    <x v="1"/>
    <s v="Relevant "/>
    <s v="Yes"/>
    <n v="1.306265"/>
  </r>
  <r>
    <x v="21"/>
    <x v="11"/>
    <x v="57"/>
    <s v="Relevant "/>
    <s v="No"/>
    <n v="0.324495"/>
  </r>
  <r>
    <x v="21"/>
    <x v="12"/>
    <x v="16"/>
    <s v="General"/>
    <s v="No"/>
    <n v="1.84457"/>
  </r>
  <r>
    <x v="21"/>
    <x v="13"/>
    <x v="47"/>
    <s v="Relevant "/>
    <s v="Yes"/>
    <n v="0.731204"/>
  </r>
  <r>
    <x v="21"/>
    <x v="14"/>
    <x v="58"/>
    <s v="General"/>
    <s v="Yes"/>
    <n v="0.027413"/>
  </r>
  <r>
    <x v="21"/>
    <x v="14"/>
    <x v="59"/>
    <s v="General"/>
    <s v="Yes"/>
    <n v="0.710803"/>
  </r>
  <r>
    <x v="21"/>
    <x v="14"/>
    <x v="10"/>
    <s v="General"/>
    <s v="Yes"/>
    <n v="0.135824"/>
  </r>
  <r>
    <x v="21"/>
    <x v="14"/>
    <x v="14"/>
    <s v="General"/>
    <s v="Yes"/>
    <n v="0.908059"/>
  </r>
  <r>
    <x v="21"/>
    <x v="14"/>
    <x v="46"/>
    <s v="General"/>
    <s v="Yes"/>
    <n v="0.113502"/>
  </r>
  <r>
    <x v="21"/>
    <x v="14"/>
    <x v="29"/>
    <s v="General"/>
    <s v="Yes"/>
    <n v="0.436791"/>
  </r>
  <r>
    <x v="21"/>
    <x v="14"/>
    <x v="66"/>
    <s v="General"/>
    <s v="Yes"/>
    <n v="0.22082"/>
  </r>
  <r>
    <x v="21"/>
    <x v="14"/>
    <x v="34"/>
    <s v="General"/>
    <s v="Yes"/>
    <n v="0.048755"/>
  </r>
  <r>
    <x v="21"/>
    <x v="1"/>
    <x v="1"/>
    <s v="General"/>
    <s v="Yes"/>
    <n v="0.042913"/>
  </r>
  <r>
    <x v="21"/>
    <x v="1"/>
    <x v="41"/>
    <s v="General"/>
    <s v="Yes"/>
    <n v="0.022012"/>
  </r>
  <r>
    <x v="21"/>
    <x v="1"/>
    <x v="58"/>
    <s v="General"/>
    <s v="Yes"/>
    <n v="0.000431"/>
  </r>
  <r>
    <x v="21"/>
    <x v="1"/>
    <x v="2"/>
    <s v="General"/>
    <s v="Yes"/>
    <n v="0.005004"/>
  </r>
  <r>
    <x v="21"/>
    <x v="1"/>
    <x v="3"/>
    <s v="General"/>
    <s v="Yes"/>
    <n v="0.0053"/>
  </r>
  <r>
    <x v="21"/>
    <x v="1"/>
    <x v="38"/>
    <s v="General"/>
    <s v="Yes"/>
    <n v="0.074874"/>
  </r>
  <r>
    <x v="21"/>
    <x v="1"/>
    <x v="5"/>
    <s v="General"/>
    <s v="Yes"/>
    <n v="0.891486"/>
  </r>
  <r>
    <x v="21"/>
    <x v="1"/>
    <x v="6"/>
    <s v="General"/>
    <s v="Yes"/>
    <n v="0.191738"/>
  </r>
  <r>
    <x v="21"/>
    <x v="1"/>
    <x v="7"/>
    <s v="General"/>
    <s v="Yes"/>
    <n v="42.872467"/>
  </r>
  <r>
    <x v="21"/>
    <x v="1"/>
    <x v="8"/>
    <s v="General"/>
    <s v="Yes"/>
    <n v="0.070711"/>
  </r>
  <r>
    <x v="21"/>
    <x v="1"/>
    <x v="10"/>
    <s v="General"/>
    <s v="Yes"/>
    <n v="0.172358"/>
  </r>
  <r>
    <x v="21"/>
    <x v="1"/>
    <x v="52"/>
    <s v="General"/>
    <s v="Yes"/>
    <n v="0.005444"/>
  </r>
  <r>
    <x v="21"/>
    <x v="1"/>
    <x v="11"/>
    <s v="General"/>
    <s v="Yes"/>
    <n v="0.715006"/>
  </r>
  <r>
    <x v="21"/>
    <x v="1"/>
    <x v="62"/>
    <s v="General"/>
    <s v="Yes"/>
    <n v="0.063289"/>
  </r>
  <r>
    <x v="21"/>
    <x v="1"/>
    <x v="12"/>
    <s v="General"/>
    <s v="Yes"/>
    <n v="0.296174"/>
  </r>
  <r>
    <x v="21"/>
    <x v="1"/>
    <x v="13"/>
    <s v="General"/>
    <s v="Yes"/>
    <n v="0.006846"/>
  </r>
  <r>
    <x v="21"/>
    <x v="1"/>
    <x v="14"/>
    <s v="General"/>
    <s v="Yes"/>
    <n v="1.70408"/>
  </r>
  <r>
    <x v="21"/>
    <x v="1"/>
    <x v="69"/>
    <s v="General"/>
    <s v="Yes"/>
    <n v="1.118795"/>
  </r>
  <r>
    <x v="21"/>
    <x v="1"/>
    <x v="15"/>
    <s v="General"/>
    <s v="Yes"/>
    <n v="0.232505"/>
  </r>
  <r>
    <x v="21"/>
    <x v="1"/>
    <x v="88"/>
    <s v="General"/>
    <s v="Yes"/>
    <n v="0.127455"/>
  </r>
  <r>
    <x v="21"/>
    <x v="1"/>
    <x v="16"/>
    <s v="General"/>
    <s v="Yes"/>
    <n v="1.278778"/>
  </r>
  <r>
    <x v="21"/>
    <x v="1"/>
    <x v="70"/>
    <s v="General"/>
    <s v="Yes"/>
    <n v="0.031814"/>
  </r>
  <r>
    <x v="21"/>
    <x v="1"/>
    <x v="17"/>
    <s v="General"/>
    <s v="Yes"/>
    <n v="0.082994"/>
  </r>
  <r>
    <x v="21"/>
    <x v="1"/>
    <x v="18"/>
    <s v="General"/>
    <s v="Yes"/>
    <n v="0.225607"/>
  </r>
  <r>
    <x v="21"/>
    <x v="1"/>
    <x v="19"/>
    <s v="General"/>
    <s v="Yes"/>
    <n v="0.131746"/>
  </r>
  <r>
    <x v="21"/>
    <x v="1"/>
    <x v="20"/>
    <s v="General"/>
    <s v="Yes"/>
    <n v="0.150312"/>
  </r>
  <r>
    <x v="21"/>
    <x v="1"/>
    <x v="21"/>
    <s v="General"/>
    <s v="Yes"/>
    <n v="0.242057"/>
  </r>
  <r>
    <x v="21"/>
    <x v="1"/>
    <x v="22"/>
    <s v="General"/>
    <s v="Yes"/>
    <n v="3.276897"/>
  </r>
  <r>
    <x v="21"/>
    <x v="1"/>
    <x v="73"/>
    <s v="General"/>
    <s v="Yes"/>
    <n v="0.162719"/>
  </r>
  <r>
    <x v="21"/>
    <x v="1"/>
    <x v="24"/>
    <s v="General"/>
    <s v="Yes"/>
    <n v="1.007181"/>
  </r>
  <r>
    <x v="21"/>
    <x v="1"/>
    <x v="25"/>
    <s v="General"/>
    <s v="Yes"/>
    <n v="0.006122"/>
  </r>
  <r>
    <x v="21"/>
    <x v="1"/>
    <x v="74"/>
    <s v="General"/>
    <s v="Yes"/>
    <n v="0.12511"/>
  </r>
  <r>
    <x v="21"/>
    <x v="1"/>
    <x v="75"/>
    <s v="General"/>
    <s v="Yes"/>
    <n v="0.54661"/>
  </r>
  <r>
    <x v="21"/>
    <x v="1"/>
    <x v="27"/>
    <s v="General"/>
    <s v="Yes"/>
    <n v="0.240109"/>
  </r>
  <r>
    <x v="21"/>
    <x v="1"/>
    <x v="76"/>
    <s v="General"/>
    <s v="Yes"/>
    <n v="0.000313"/>
  </r>
  <r>
    <x v="21"/>
    <x v="1"/>
    <x v="47"/>
    <s v="General"/>
    <s v="Yes"/>
    <n v="0.305629"/>
  </r>
  <r>
    <x v="21"/>
    <x v="1"/>
    <x v="29"/>
    <s v="General"/>
    <s v="Yes"/>
    <n v="2E-06"/>
  </r>
  <r>
    <x v="21"/>
    <x v="1"/>
    <x v="30"/>
    <s v="General"/>
    <s v="Yes"/>
    <n v="0.292927"/>
  </r>
  <r>
    <x v="21"/>
    <x v="1"/>
    <x v="31"/>
    <s v="General"/>
    <s v="Yes"/>
    <n v="0.99691"/>
  </r>
  <r>
    <x v="21"/>
    <x v="1"/>
    <x v="64"/>
    <s v="General"/>
    <s v="Yes"/>
    <n v="0.00496"/>
  </r>
  <r>
    <x v="21"/>
    <x v="1"/>
    <x v="80"/>
    <s v="General"/>
    <s v="Yes"/>
    <n v="0.446576"/>
  </r>
  <r>
    <x v="21"/>
    <x v="1"/>
    <x v="40"/>
    <s v="General"/>
    <s v="Yes"/>
    <n v="4.585695"/>
  </r>
  <r>
    <x v="21"/>
    <x v="1"/>
    <x v="81"/>
    <s v="General"/>
    <s v="Yes"/>
    <n v="0.10515"/>
  </r>
  <r>
    <x v="21"/>
    <x v="1"/>
    <x v="32"/>
    <s v="General"/>
    <s v="Yes"/>
    <n v="3.657143"/>
  </r>
  <r>
    <x v="21"/>
    <x v="1"/>
    <x v="33"/>
    <s v="General"/>
    <s v="Yes"/>
    <n v="0.340978"/>
  </r>
  <r>
    <x v="21"/>
    <x v="1"/>
    <x v="54"/>
    <s v="General"/>
    <s v="Yes"/>
    <n v="0.01039"/>
  </r>
  <r>
    <x v="21"/>
    <x v="1"/>
    <x v="83"/>
    <s v="General"/>
    <s v="Yes"/>
    <n v="0.006824"/>
  </r>
  <r>
    <x v="21"/>
    <x v="1"/>
    <x v="34"/>
    <s v="General"/>
    <s v="Yes"/>
    <n v="6.412958"/>
  </r>
  <r>
    <x v="21"/>
    <x v="1"/>
    <x v="35"/>
    <s v="General"/>
    <s v="Yes"/>
    <n v="2.926982"/>
  </r>
  <r>
    <x v="21"/>
    <x v="1"/>
    <x v="36"/>
    <s v="General"/>
    <s v="Yes"/>
    <n v="0.004549"/>
  </r>
  <r>
    <x v="21"/>
    <x v="17"/>
    <x v="40"/>
    <s v="General"/>
    <s v="Yes"/>
    <n v="1.042964"/>
  </r>
  <r>
    <x v="22"/>
    <x v="0"/>
    <x v="0"/>
    <m/>
    <m/>
    <n v="92.793343"/>
  </r>
  <r>
    <x v="23"/>
    <x v="1"/>
    <x v="34"/>
    <s v="General"/>
    <s v="Yes"/>
    <n v="0.01"/>
  </r>
  <r>
    <x v="24"/>
    <x v="0"/>
    <x v="0"/>
    <m/>
    <m/>
    <n v="0.01"/>
  </r>
  <r>
    <x v="25"/>
    <x v="34"/>
    <x v="34"/>
    <s v="Development fuel"/>
    <s v="Yes"/>
    <n v="0.00271594"/>
  </r>
  <r>
    <x v="26"/>
    <x v="0"/>
    <x v="0"/>
    <m/>
    <m/>
    <n v="0.00271594"/>
  </r>
  <r>
    <x v="27"/>
    <x v="0"/>
    <x v="0"/>
    <m/>
    <m/>
    <n v="2678.56877184"/>
  </r>
</pivotCacheRecords>
</file>

<file path=xl/pivotCache/pivotCacheRecords2.xml><?xml version="1.0" encoding="utf-8"?>
<pivotCacheRecords xmlns="http://schemas.openxmlformats.org/spreadsheetml/2006/main" xmlns:r="http://schemas.openxmlformats.org/officeDocument/2006/relationships" count="403">
  <r>
    <x v="0"/>
    <x v="0"/>
    <x v="0"/>
    <m/>
    <m/>
    <m/>
  </r>
  <r>
    <x v="1"/>
    <x v="1"/>
    <x v="1"/>
    <s v="General"/>
    <s v="True"/>
    <n v="0.357245"/>
  </r>
  <r>
    <x v="1"/>
    <x v="1"/>
    <x v="2"/>
    <s v="General"/>
    <s v="True"/>
    <n v="0.018336"/>
  </r>
  <r>
    <x v="1"/>
    <x v="1"/>
    <x v="3"/>
    <s v="General"/>
    <s v="True"/>
    <n v="0.024682"/>
  </r>
  <r>
    <x v="1"/>
    <x v="1"/>
    <x v="4"/>
    <s v="General"/>
    <s v="True"/>
    <n v="0.033959"/>
  </r>
  <r>
    <x v="1"/>
    <x v="1"/>
    <x v="5"/>
    <s v="General"/>
    <s v="True"/>
    <n v="0.14581"/>
  </r>
  <r>
    <x v="1"/>
    <x v="1"/>
    <x v="6"/>
    <s v="General"/>
    <s v="True"/>
    <n v="2.121308"/>
  </r>
  <r>
    <x v="1"/>
    <x v="1"/>
    <x v="7"/>
    <s v="General"/>
    <s v="True"/>
    <n v="0.008298"/>
  </r>
  <r>
    <x v="1"/>
    <x v="1"/>
    <x v="8"/>
    <s v="General"/>
    <s v="True"/>
    <n v="0.008554"/>
  </r>
  <r>
    <x v="1"/>
    <x v="1"/>
    <x v="9"/>
    <s v="General"/>
    <s v="True"/>
    <n v="0.021922"/>
  </r>
  <r>
    <x v="1"/>
    <x v="1"/>
    <x v="10"/>
    <s v="General"/>
    <s v="True"/>
    <n v="0.034347"/>
  </r>
  <r>
    <x v="1"/>
    <x v="1"/>
    <x v="11"/>
    <s v="General"/>
    <s v="True"/>
    <n v="0.034931"/>
  </r>
  <r>
    <x v="1"/>
    <x v="1"/>
    <x v="12"/>
    <s v="General"/>
    <s v="True"/>
    <n v="0.029781"/>
  </r>
  <r>
    <x v="1"/>
    <x v="1"/>
    <x v="13"/>
    <s v="General"/>
    <s v="True"/>
    <n v="0.234175"/>
  </r>
  <r>
    <x v="1"/>
    <x v="1"/>
    <x v="14"/>
    <s v="General"/>
    <s v="True"/>
    <n v="2.211464"/>
  </r>
  <r>
    <x v="1"/>
    <x v="1"/>
    <x v="15"/>
    <s v="General"/>
    <s v="True"/>
    <n v="0.308152"/>
  </r>
  <r>
    <x v="1"/>
    <x v="1"/>
    <x v="16"/>
    <s v="General"/>
    <s v="True"/>
    <n v="0.084616"/>
  </r>
  <r>
    <x v="1"/>
    <x v="1"/>
    <x v="17"/>
    <s v="General"/>
    <s v="True"/>
    <n v="0.241853"/>
  </r>
  <r>
    <x v="1"/>
    <x v="1"/>
    <x v="18"/>
    <s v="General"/>
    <s v="True"/>
    <n v="0.170891"/>
  </r>
  <r>
    <x v="1"/>
    <x v="1"/>
    <x v="19"/>
    <s v="General"/>
    <s v="True"/>
    <n v="0.063417"/>
  </r>
  <r>
    <x v="1"/>
    <x v="1"/>
    <x v="20"/>
    <s v="General"/>
    <s v="True"/>
    <n v="0.424529"/>
  </r>
  <r>
    <x v="1"/>
    <x v="1"/>
    <x v="21"/>
    <s v="General"/>
    <s v="True"/>
    <n v="0.670503"/>
  </r>
  <r>
    <x v="1"/>
    <x v="1"/>
    <x v="22"/>
    <s v="General"/>
    <s v="True"/>
    <n v="0.093516"/>
  </r>
  <r>
    <x v="1"/>
    <x v="1"/>
    <x v="23"/>
    <s v="General"/>
    <s v="True"/>
    <n v="0.42592"/>
  </r>
  <r>
    <x v="1"/>
    <x v="1"/>
    <x v="24"/>
    <s v="General"/>
    <s v="True"/>
    <n v="0.337174"/>
  </r>
  <r>
    <x v="1"/>
    <x v="1"/>
    <x v="25"/>
    <s v="General"/>
    <s v="True"/>
    <n v="0.406033"/>
  </r>
  <r>
    <x v="1"/>
    <x v="1"/>
    <x v="26"/>
    <s v="General"/>
    <s v="True"/>
    <n v="0.120953"/>
  </r>
  <r>
    <x v="1"/>
    <x v="1"/>
    <x v="27"/>
    <s v="General"/>
    <s v="True"/>
    <n v="0.131888"/>
  </r>
  <r>
    <x v="1"/>
    <x v="1"/>
    <x v="28"/>
    <s v="General"/>
    <s v="True"/>
    <n v="2.120716"/>
  </r>
  <r>
    <x v="1"/>
    <x v="2"/>
    <x v="0"/>
    <m/>
    <m/>
    <n v="10.884973"/>
  </r>
  <r>
    <x v="2"/>
    <x v="0"/>
    <x v="0"/>
    <m/>
    <m/>
    <n v="10.884973"/>
  </r>
  <r>
    <x v="3"/>
    <x v="3"/>
    <x v="4"/>
    <s v="General"/>
    <s v="True"/>
    <n v="0.054211"/>
  </r>
  <r>
    <x v="3"/>
    <x v="3"/>
    <x v="9"/>
    <s v="General"/>
    <s v="True"/>
    <n v="0.098098"/>
  </r>
  <r>
    <x v="3"/>
    <x v="3"/>
    <x v="12"/>
    <s v="General"/>
    <s v="True"/>
    <n v="0.686422"/>
  </r>
  <r>
    <x v="3"/>
    <x v="3"/>
    <x v="15"/>
    <s v="General"/>
    <s v="True"/>
    <n v="0.044195"/>
  </r>
  <r>
    <x v="3"/>
    <x v="3"/>
    <x v="21"/>
    <s v="General"/>
    <s v="True"/>
    <n v="0.195015"/>
  </r>
  <r>
    <x v="3"/>
    <x v="3"/>
    <x v="27"/>
    <s v="General"/>
    <s v="True"/>
    <n v="2.171125"/>
  </r>
  <r>
    <x v="3"/>
    <x v="3"/>
    <x v="28"/>
    <s v="General"/>
    <s v="True"/>
    <n v="12.916183"/>
  </r>
  <r>
    <x v="3"/>
    <x v="4"/>
    <x v="0"/>
    <m/>
    <m/>
    <n v="16.165249"/>
  </r>
  <r>
    <x v="3"/>
    <x v="5"/>
    <x v="21"/>
    <s v="General"/>
    <s v="True"/>
    <n v="0.503349"/>
  </r>
  <r>
    <x v="3"/>
    <x v="5"/>
    <x v="27"/>
    <s v="General"/>
    <s v="True"/>
    <n v="1.699496"/>
  </r>
  <r>
    <x v="3"/>
    <x v="6"/>
    <x v="0"/>
    <m/>
    <m/>
    <n v="2.202845"/>
  </r>
  <r>
    <x v="3"/>
    <x v="7"/>
    <x v="14"/>
    <s v="General"/>
    <s v="True"/>
    <n v="7.231158"/>
  </r>
  <r>
    <x v="3"/>
    <x v="8"/>
    <x v="0"/>
    <m/>
    <m/>
    <n v="7.231158"/>
  </r>
  <r>
    <x v="3"/>
    <x v="9"/>
    <x v="15"/>
    <s v="General"/>
    <s v="True"/>
    <n v="0.122299"/>
  </r>
  <r>
    <x v="3"/>
    <x v="9"/>
    <x v="27"/>
    <s v="General"/>
    <s v="True"/>
    <n v="21.611413"/>
  </r>
  <r>
    <x v="3"/>
    <x v="10"/>
    <x v="0"/>
    <m/>
    <m/>
    <n v="21.733712"/>
  </r>
  <r>
    <x v="3"/>
    <x v="11"/>
    <x v="9"/>
    <s v="Relevant Crop"/>
    <s v="False"/>
    <n v="0.773393"/>
  </r>
  <r>
    <x v="3"/>
    <x v="12"/>
    <x v="0"/>
    <m/>
    <m/>
    <n v="0.773393"/>
  </r>
  <r>
    <x v="3"/>
    <x v="13"/>
    <x v="29"/>
    <s v="Relevant Crop"/>
    <s v="False"/>
    <n v="5.485601"/>
  </r>
  <r>
    <x v="3"/>
    <x v="13"/>
    <x v="14"/>
    <s v="Relevant Crop"/>
    <s v="False"/>
    <n v="21.703439"/>
  </r>
  <r>
    <x v="3"/>
    <x v="14"/>
    <x v="0"/>
    <m/>
    <m/>
    <n v="27.18904"/>
  </r>
  <r>
    <x v="3"/>
    <x v="15"/>
    <x v="14"/>
    <s v="General"/>
    <s v="True"/>
    <n v="5.958939"/>
  </r>
  <r>
    <x v="3"/>
    <x v="15"/>
    <x v="20"/>
    <s v="General"/>
    <s v="True"/>
    <n v="2.484161"/>
  </r>
  <r>
    <x v="3"/>
    <x v="16"/>
    <x v="0"/>
    <m/>
    <m/>
    <n v="8.4431"/>
  </r>
  <r>
    <x v="3"/>
    <x v="17"/>
    <x v="30"/>
    <s v="General"/>
    <s v="True"/>
    <n v="0.667358"/>
  </r>
  <r>
    <x v="3"/>
    <x v="18"/>
    <x v="0"/>
    <m/>
    <m/>
    <n v="0.667358"/>
  </r>
  <r>
    <x v="3"/>
    <x v="19"/>
    <x v="27"/>
    <s v="General"/>
    <s v="True"/>
    <n v="0.314623"/>
  </r>
  <r>
    <x v="3"/>
    <x v="20"/>
    <x v="0"/>
    <m/>
    <m/>
    <n v="0.314623"/>
  </r>
  <r>
    <x v="3"/>
    <x v="21"/>
    <x v="1"/>
    <s v="General"/>
    <s v="True"/>
    <n v="0.571317"/>
  </r>
  <r>
    <x v="3"/>
    <x v="21"/>
    <x v="5"/>
    <s v="General"/>
    <s v="True"/>
    <n v="0.089229"/>
  </r>
  <r>
    <x v="3"/>
    <x v="21"/>
    <x v="31"/>
    <s v="General"/>
    <s v="True"/>
    <n v="0.933398"/>
  </r>
  <r>
    <x v="3"/>
    <x v="21"/>
    <x v="9"/>
    <s v="General"/>
    <s v="True"/>
    <n v="1.790964"/>
  </r>
  <r>
    <x v="3"/>
    <x v="21"/>
    <x v="11"/>
    <s v="General"/>
    <s v="True"/>
    <n v="0.661612"/>
  </r>
  <r>
    <x v="3"/>
    <x v="21"/>
    <x v="32"/>
    <s v="General"/>
    <s v="True"/>
    <n v="0.335425"/>
  </r>
  <r>
    <x v="3"/>
    <x v="21"/>
    <x v="21"/>
    <s v="General"/>
    <s v="True"/>
    <n v="0.027888"/>
  </r>
  <r>
    <x v="3"/>
    <x v="21"/>
    <x v="33"/>
    <s v="General"/>
    <s v="True"/>
    <n v="0.103481"/>
  </r>
  <r>
    <x v="3"/>
    <x v="21"/>
    <x v="34"/>
    <s v="General"/>
    <s v="True"/>
    <n v="24.184217"/>
  </r>
  <r>
    <x v="3"/>
    <x v="21"/>
    <x v="35"/>
    <s v="General"/>
    <s v="True"/>
    <n v="0.167874"/>
  </r>
  <r>
    <x v="3"/>
    <x v="21"/>
    <x v="27"/>
    <s v="General"/>
    <s v="True"/>
    <n v="0.918186"/>
  </r>
  <r>
    <x v="3"/>
    <x v="21"/>
    <x v="28"/>
    <s v="General"/>
    <s v="True"/>
    <n v="0.122369"/>
  </r>
  <r>
    <x v="3"/>
    <x v="21"/>
    <x v="36"/>
    <s v="General"/>
    <s v="True"/>
    <n v="0.031604"/>
  </r>
  <r>
    <x v="3"/>
    <x v="22"/>
    <x v="0"/>
    <m/>
    <m/>
    <n v="29.937564"/>
  </r>
  <r>
    <x v="3"/>
    <x v="23"/>
    <x v="1"/>
    <s v="Relevant Crop"/>
    <s v="False"/>
    <n v="0.588575"/>
  </r>
  <r>
    <x v="3"/>
    <x v="24"/>
    <x v="0"/>
    <m/>
    <m/>
    <n v="0.588575"/>
  </r>
  <r>
    <x v="3"/>
    <x v="25"/>
    <x v="11"/>
    <s v="General"/>
    <s v="True"/>
    <n v="0.036199"/>
  </r>
  <r>
    <x v="3"/>
    <x v="25"/>
    <x v="14"/>
    <s v="General"/>
    <s v="True"/>
    <n v="3.089563"/>
  </r>
  <r>
    <x v="3"/>
    <x v="25"/>
    <x v="32"/>
    <s v="General"/>
    <s v="True"/>
    <n v="0.015514"/>
  </r>
  <r>
    <x v="3"/>
    <x v="25"/>
    <x v="20"/>
    <s v="General"/>
    <s v="True"/>
    <n v="1.049298"/>
  </r>
  <r>
    <x v="3"/>
    <x v="26"/>
    <x v="0"/>
    <m/>
    <m/>
    <n v="4.190574"/>
  </r>
  <r>
    <x v="3"/>
    <x v="27"/>
    <x v="9"/>
    <s v="Relevant Crop"/>
    <s v="False"/>
    <n v="0.687997"/>
  </r>
  <r>
    <x v="3"/>
    <x v="27"/>
    <x v="37"/>
    <s v="Relevant Crop"/>
    <s v="False"/>
    <n v="0.612563"/>
  </r>
  <r>
    <x v="3"/>
    <x v="28"/>
    <x v="0"/>
    <m/>
    <m/>
    <n v="1.30056"/>
  </r>
  <r>
    <x v="3"/>
    <x v="29"/>
    <x v="38"/>
    <s v="General"/>
    <s v="True"/>
    <n v="0.14264"/>
  </r>
  <r>
    <x v="3"/>
    <x v="29"/>
    <x v="39"/>
    <s v="General"/>
    <s v="True"/>
    <n v="0.124841"/>
  </r>
  <r>
    <x v="3"/>
    <x v="29"/>
    <x v="3"/>
    <s v="General"/>
    <s v="True"/>
    <n v="3.348445"/>
  </r>
  <r>
    <x v="3"/>
    <x v="29"/>
    <x v="6"/>
    <s v="General"/>
    <s v="True"/>
    <n v="0.07716"/>
  </r>
  <r>
    <x v="3"/>
    <x v="29"/>
    <x v="40"/>
    <s v="General"/>
    <s v="True"/>
    <n v="0.944778"/>
  </r>
  <r>
    <x v="3"/>
    <x v="29"/>
    <x v="41"/>
    <s v="General"/>
    <s v="True"/>
    <n v="0.215061"/>
  </r>
  <r>
    <x v="3"/>
    <x v="29"/>
    <x v="9"/>
    <s v="General"/>
    <s v="True"/>
    <n v="1.847916"/>
  </r>
  <r>
    <x v="3"/>
    <x v="29"/>
    <x v="11"/>
    <s v="General"/>
    <s v="True"/>
    <n v="4.387798"/>
  </r>
  <r>
    <x v="3"/>
    <x v="29"/>
    <x v="42"/>
    <s v="General"/>
    <s v="True"/>
    <n v="0.02509"/>
  </r>
  <r>
    <x v="3"/>
    <x v="29"/>
    <x v="15"/>
    <s v="General"/>
    <s v="True"/>
    <n v="6.15678"/>
  </r>
  <r>
    <x v="3"/>
    <x v="29"/>
    <x v="32"/>
    <s v="General"/>
    <s v="True"/>
    <n v="0.346498"/>
  </r>
  <r>
    <x v="3"/>
    <x v="29"/>
    <x v="43"/>
    <s v="General"/>
    <s v="True"/>
    <n v="0.677103"/>
  </r>
  <r>
    <x v="3"/>
    <x v="29"/>
    <x v="21"/>
    <s v="General"/>
    <s v="True"/>
    <n v="1.742426"/>
  </r>
  <r>
    <x v="3"/>
    <x v="29"/>
    <x v="44"/>
    <s v="General"/>
    <s v="True"/>
    <n v="4.67451"/>
  </r>
  <r>
    <x v="3"/>
    <x v="29"/>
    <x v="45"/>
    <s v="General"/>
    <s v="True"/>
    <n v="0.128706"/>
  </r>
  <r>
    <x v="3"/>
    <x v="29"/>
    <x v="34"/>
    <s v="General"/>
    <s v="True"/>
    <n v="0.39961"/>
  </r>
  <r>
    <x v="3"/>
    <x v="29"/>
    <x v="46"/>
    <s v="General"/>
    <s v="True"/>
    <n v="0.559881"/>
  </r>
  <r>
    <x v="3"/>
    <x v="29"/>
    <x v="27"/>
    <s v="General"/>
    <s v="True"/>
    <n v="19.80739"/>
  </r>
  <r>
    <x v="3"/>
    <x v="29"/>
    <x v="28"/>
    <s v="General"/>
    <s v="True"/>
    <n v="0.006277"/>
  </r>
  <r>
    <x v="3"/>
    <x v="30"/>
    <x v="0"/>
    <m/>
    <m/>
    <n v="45.61291"/>
  </r>
  <r>
    <x v="3"/>
    <x v="1"/>
    <x v="1"/>
    <s v="General"/>
    <s v="True"/>
    <n v="0.963434"/>
  </r>
  <r>
    <x v="3"/>
    <x v="1"/>
    <x v="47"/>
    <s v="General"/>
    <s v="True"/>
    <n v="10.570468"/>
  </r>
  <r>
    <x v="3"/>
    <x v="1"/>
    <x v="38"/>
    <s v="General"/>
    <s v="True"/>
    <n v="0.052092"/>
  </r>
  <r>
    <x v="3"/>
    <x v="1"/>
    <x v="2"/>
    <s v="General"/>
    <s v="True"/>
    <n v="0.580194"/>
  </r>
  <r>
    <x v="3"/>
    <x v="1"/>
    <x v="3"/>
    <s v="General"/>
    <s v="True"/>
    <n v="7.469942"/>
  </r>
  <r>
    <x v="3"/>
    <x v="1"/>
    <x v="48"/>
    <s v="General"/>
    <s v="True"/>
    <n v="0.024556"/>
  </r>
  <r>
    <x v="3"/>
    <x v="1"/>
    <x v="49"/>
    <s v="General"/>
    <s v="True"/>
    <n v="0.020661"/>
  </r>
  <r>
    <x v="3"/>
    <x v="1"/>
    <x v="50"/>
    <s v="General"/>
    <s v="True"/>
    <n v="2.272318"/>
  </r>
  <r>
    <x v="3"/>
    <x v="1"/>
    <x v="51"/>
    <s v="General"/>
    <s v="True"/>
    <n v="0.366944"/>
  </r>
  <r>
    <x v="3"/>
    <x v="1"/>
    <x v="4"/>
    <s v="General"/>
    <s v="True"/>
    <n v="0.399405"/>
  </r>
  <r>
    <x v="3"/>
    <x v="1"/>
    <x v="5"/>
    <s v="General"/>
    <s v="True"/>
    <n v="5.413814"/>
  </r>
  <r>
    <x v="3"/>
    <x v="1"/>
    <x v="6"/>
    <s v="General"/>
    <s v="True"/>
    <n v="150.410143"/>
  </r>
  <r>
    <x v="3"/>
    <x v="1"/>
    <x v="7"/>
    <s v="General"/>
    <s v="True"/>
    <n v="9.252331"/>
  </r>
  <r>
    <x v="3"/>
    <x v="1"/>
    <x v="52"/>
    <s v="General"/>
    <s v="True"/>
    <n v="0.020895"/>
  </r>
  <r>
    <x v="3"/>
    <x v="1"/>
    <x v="40"/>
    <s v="General"/>
    <s v="True"/>
    <n v="0.773017"/>
  </r>
  <r>
    <x v="3"/>
    <x v="1"/>
    <x v="8"/>
    <s v="General"/>
    <s v="True"/>
    <n v="2.911229"/>
  </r>
  <r>
    <x v="3"/>
    <x v="1"/>
    <x v="31"/>
    <s v="General"/>
    <s v="True"/>
    <n v="0.083787"/>
  </r>
  <r>
    <x v="3"/>
    <x v="1"/>
    <x v="53"/>
    <s v="General"/>
    <s v="True"/>
    <n v="2.001615"/>
  </r>
  <r>
    <x v="3"/>
    <x v="1"/>
    <x v="41"/>
    <s v="General"/>
    <s v="True"/>
    <n v="0.00842"/>
  </r>
  <r>
    <x v="3"/>
    <x v="1"/>
    <x v="54"/>
    <s v="General"/>
    <s v="True"/>
    <n v="0.139033"/>
  </r>
  <r>
    <x v="3"/>
    <x v="1"/>
    <x v="9"/>
    <s v="General"/>
    <s v="True"/>
    <n v="16.917522"/>
  </r>
  <r>
    <x v="3"/>
    <x v="1"/>
    <x v="10"/>
    <s v="General"/>
    <s v="True"/>
    <n v="0.000214"/>
  </r>
  <r>
    <x v="3"/>
    <x v="1"/>
    <x v="11"/>
    <s v="General"/>
    <s v="True"/>
    <n v="16.534837"/>
  </r>
  <r>
    <x v="3"/>
    <x v="1"/>
    <x v="55"/>
    <s v="General"/>
    <s v="True"/>
    <n v="4.025649"/>
  </r>
  <r>
    <x v="3"/>
    <x v="1"/>
    <x v="12"/>
    <s v="General"/>
    <s v="True"/>
    <n v="6.983192"/>
  </r>
  <r>
    <x v="3"/>
    <x v="1"/>
    <x v="42"/>
    <s v="General"/>
    <s v="True"/>
    <n v="0.509452"/>
  </r>
  <r>
    <x v="3"/>
    <x v="1"/>
    <x v="56"/>
    <s v="General"/>
    <s v="True"/>
    <n v="0.097698"/>
  </r>
  <r>
    <x v="3"/>
    <x v="1"/>
    <x v="14"/>
    <s v="General"/>
    <s v="True"/>
    <n v="2.774434"/>
  </r>
  <r>
    <x v="3"/>
    <x v="1"/>
    <x v="15"/>
    <s v="General"/>
    <s v="True"/>
    <n v="4.857962"/>
  </r>
  <r>
    <x v="3"/>
    <x v="1"/>
    <x v="57"/>
    <s v="General"/>
    <s v="True"/>
    <n v="0.001215"/>
  </r>
  <r>
    <x v="3"/>
    <x v="1"/>
    <x v="32"/>
    <s v="General"/>
    <s v="True"/>
    <n v="0.392411"/>
  </r>
  <r>
    <x v="3"/>
    <x v="1"/>
    <x v="16"/>
    <s v="General"/>
    <s v="True"/>
    <n v="1.15359"/>
  </r>
  <r>
    <x v="3"/>
    <x v="1"/>
    <x v="17"/>
    <s v="General"/>
    <s v="True"/>
    <n v="1.247031"/>
  </r>
  <r>
    <x v="3"/>
    <x v="1"/>
    <x v="18"/>
    <s v="General"/>
    <s v="True"/>
    <n v="1.67945"/>
  </r>
  <r>
    <x v="3"/>
    <x v="1"/>
    <x v="19"/>
    <s v="General"/>
    <s v="True"/>
    <n v="0.724395"/>
  </r>
  <r>
    <x v="3"/>
    <x v="1"/>
    <x v="43"/>
    <s v="General"/>
    <s v="True"/>
    <n v="0.01779"/>
  </r>
  <r>
    <x v="3"/>
    <x v="1"/>
    <x v="58"/>
    <s v="General"/>
    <s v="True"/>
    <n v="0.004185"/>
  </r>
  <r>
    <x v="3"/>
    <x v="1"/>
    <x v="20"/>
    <s v="General"/>
    <s v="True"/>
    <n v="49.00403"/>
  </r>
  <r>
    <x v="3"/>
    <x v="1"/>
    <x v="21"/>
    <s v="General"/>
    <s v="True"/>
    <n v="23.421402"/>
  </r>
  <r>
    <x v="3"/>
    <x v="1"/>
    <x v="22"/>
    <s v="General"/>
    <s v="True"/>
    <n v="0.071653"/>
  </r>
  <r>
    <x v="3"/>
    <x v="1"/>
    <x v="59"/>
    <s v="General"/>
    <s v="True"/>
    <n v="0.059502"/>
  </r>
  <r>
    <x v="3"/>
    <x v="1"/>
    <x v="60"/>
    <s v="General"/>
    <s v="True"/>
    <n v="2.052368"/>
  </r>
  <r>
    <x v="3"/>
    <x v="1"/>
    <x v="61"/>
    <s v="General"/>
    <s v="True"/>
    <n v="0.048016"/>
  </r>
  <r>
    <x v="3"/>
    <x v="1"/>
    <x v="62"/>
    <s v="General"/>
    <s v="True"/>
    <n v="3.076617"/>
  </r>
  <r>
    <x v="3"/>
    <x v="1"/>
    <x v="44"/>
    <s v="General"/>
    <s v="True"/>
    <n v="1.552251"/>
  </r>
  <r>
    <x v="3"/>
    <x v="1"/>
    <x v="33"/>
    <s v="General"/>
    <s v="True"/>
    <n v="1.5367"/>
  </r>
  <r>
    <x v="3"/>
    <x v="1"/>
    <x v="63"/>
    <s v="General"/>
    <s v="True"/>
    <n v="0.592523"/>
  </r>
  <r>
    <x v="3"/>
    <x v="1"/>
    <x v="64"/>
    <s v="General"/>
    <s v="True"/>
    <n v="3.025023"/>
  </r>
  <r>
    <x v="3"/>
    <x v="1"/>
    <x v="65"/>
    <s v="General"/>
    <s v="True"/>
    <n v="4.574215"/>
  </r>
  <r>
    <x v="3"/>
    <x v="1"/>
    <x v="66"/>
    <s v="General"/>
    <s v="True"/>
    <n v="0.005297"/>
  </r>
  <r>
    <x v="3"/>
    <x v="1"/>
    <x v="67"/>
    <s v="General"/>
    <s v="True"/>
    <n v="0.960136"/>
  </r>
  <r>
    <x v="3"/>
    <x v="1"/>
    <x v="23"/>
    <s v="General"/>
    <s v="True"/>
    <n v="10.04194"/>
  </r>
  <r>
    <x v="3"/>
    <x v="1"/>
    <x v="68"/>
    <s v="General"/>
    <s v="True"/>
    <n v="2.905899"/>
  </r>
  <r>
    <x v="3"/>
    <x v="1"/>
    <x v="45"/>
    <s v="General"/>
    <s v="True"/>
    <n v="35.593863"/>
  </r>
  <r>
    <x v="3"/>
    <x v="1"/>
    <x v="69"/>
    <s v="General"/>
    <s v="True"/>
    <n v="7.181312"/>
  </r>
  <r>
    <x v="3"/>
    <x v="1"/>
    <x v="34"/>
    <s v="General"/>
    <s v="True"/>
    <n v="66.007368"/>
  </r>
  <r>
    <x v="3"/>
    <x v="1"/>
    <x v="70"/>
    <s v="General"/>
    <s v="True"/>
    <n v="0.167898"/>
  </r>
  <r>
    <x v="3"/>
    <x v="1"/>
    <x v="46"/>
    <s v="General"/>
    <s v="True"/>
    <n v="1.515657"/>
  </r>
  <r>
    <x v="3"/>
    <x v="1"/>
    <x v="24"/>
    <s v="General"/>
    <s v="True"/>
    <n v="34.935939"/>
  </r>
  <r>
    <x v="3"/>
    <x v="1"/>
    <x v="25"/>
    <s v="General"/>
    <s v="True"/>
    <n v="1.449183"/>
  </r>
  <r>
    <x v="3"/>
    <x v="1"/>
    <x v="71"/>
    <s v="General"/>
    <s v="True"/>
    <n v="0.295479"/>
  </r>
  <r>
    <x v="3"/>
    <x v="1"/>
    <x v="35"/>
    <s v="General"/>
    <s v="True"/>
    <n v="1.106339"/>
  </r>
  <r>
    <x v="3"/>
    <x v="1"/>
    <x v="72"/>
    <s v="General"/>
    <s v="True"/>
    <n v="0.102171"/>
  </r>
  <r>
    <x v="3"/>
    <x v="1"/>
    <x v="37"/>
    <s v="General"/>
    <s v="True"/>
    <n v="0.001111"/>
  </r>
  <r>
    <x v="3"/>
    <x v="1"/>
    <x v="26"/>
    <s v="General"/>
    <s v="True"/>
    <n v="13.586205"/>
  </r>
  <r>
    <x v="3"/>
    <x v="1"/>
    <x v="27"/>
    <s v="General"/>
    <s v="True"/>
    <n v="87.95744"/>
  </r>
  <r>
    <x v="3"/>
    <x v="1"/>
    <x v="28"/>
    <s v="General"/>
    <s v="True"/>
    <n v="78.14801"/>
  </r>
  <r>
    <x v="3"/>
    <x v="1"/>
    <x v="36"/>
    <s v="General"/>
    <s v="True"/>
    <n v="0.067642"/>
  </r>
  <r>
    <x v="3"/>
    <x v="1"/>
    <x v="73"/>
    <s v="General"/>
    <s v="True"/>
    <n v="1.727742"/>
  </r>
  <r>
    <x v="3"/>
    <x v="2"/>
    <x v="0"/>
    <m/>
    <m/>
    <n v="684.426256"/>
  </r>
  <r>
    <x v="3"/>
    <x v="31"/>
    <x v="74"/>
    <s v="General"/>
    <s v="True"/>
    <n v="0.051188"/>
  </r>
  <r>
    <x v="3"/>
    <x v="31"/>
    <x v="50"/>
    <s v="General"/>
    <s v="True"/>
    <n v="6.510797"/>
  </r>
  <r>
    <x v="3"/>
    <x v="31"/>
    <x v="31"/>
    <s v="General"/>
    <s v="True"/>
    <n v="0.492437"/>
  </r>
  <r>
    <x v="3"/>
    <x v="31"/>
    <x v="9"/>
    <s v="General"/>
    <s v="True"/>
    <n v="1.674654"/>
  </r>
  <r>
    <x v="3"/>
    <x v="31"/>
    <x v="62"/>
    <s v="General"/>
    <s v="True"/>
    <n v="0.18931"/>
  </r>
  <r>
    <x v="3"/>
    <x v="31"/>
    <x v="34"/>
    <s v="General"/>
    <s v="True"/>
    <n v="26.597574"/>
  </r>
  <r>
    <x v="3"/>
    <x v="31"/>
    <x v="27"/>
    <s v="General"/>
    <s v="True"/>
    <n v="0.387393"/>
  </r>
  <r>
    <x v="3"/>
    <x v="32"/>
    <x v="0"/>
    <m/>
    <m/>
    <n v="35.903353"/>
  </r>
  <r>
    <x v="4"/>
    <x v="0"/>
    <x v="0"/>
    <m/>
    <m/>
    <n v="886.68027"/>
  </r>
  <r>
    <x v="5"/>
    <x v="15"/>
    <x v="20"/>
    <s v="General"/>
    <s v="True"/>
    <n v="0.213158"/>
  </r>
  <r>
    <x v="5"/>
    <x v="16"/>
    <x v="0"/>
    <m/>
    <m/>
    <n v="0.213158"/>
  </r>
  <r>
    <x v="5"/>
    <x v="1"/>
    <x v="3"/>
    <s v="General"/>
    <s v="True"/>
    <n v="1.034405"/>
  </r>
  <r>
    <x v="5"/>
    <x v="1"/>
    <x v="53"/>
    <s v="General"/>
    <s v="True"/>
    <n v="0.369336"/>
  </r>
  <r>
    <x v="5"/>
    <x v="1"/>
    <x v="9"/>
    <s v="General"/>
    <s v="True"/>
    <n v="0.537038"/>
  </r>
  <r>
    <x v="5"/>
    <x v="1"/>
    <x v="57"/>
    <s v="General"/>
    <s v="True"/>
    <n v="0.023406"/>
  </r>
  <r>
    <x v="5"/>
    <x v="1"/>
    <x v="19"/>
    <s v="General"/>
    <s v="True"/>
    <n v="0.27712"/>
  </r>
  <r>
    <x v="5"/>
    <x v="1"/>
    <x v="27"/>
    <s v="General"/>
    <s v="True"/>
    <n v="0.00617"/>
  </r>
  <r>
    <x v="5"/>
    <x v="2"/>
    <x v="0"/>
    <m/>
    <m/>
    <n v="2.247475"/>
  </r>
  <r>
    <x v="6"/>
    <x v="0"/>
    <x v="0"/>
    <m/>
    <m/>
    <n v="2.460633"/>
  </r>
  <r>
    <x v="7"/>
    <x v="33"/>
    <x v="11"/>
    <s v="Relevant Crop"/>
    <s v="False"/>
    <n v="2.187821"/>
  </r>
  <r>
    <x v="7"/>
    <x v="34"/>
    <x v="0"/>
    <m/>
    <m/>
    <n v="2.187821"/>
  </r>
  <r>
    <x v="7"/>
    <x v="35"/>
    <x v="50"/>
    <s v="Relevant Crop"/>
    <s v="False"/>
    <n v="12.353323"/>
  </r>
  <r>
    <x v="7"/>
    <x v="35"/>
    <x v="40"/>
    <s v="Relevant Crop"/>
    <s v="False"/>
    <n v="1.313855"/>
  </r>
  <r>
    <x v="7"/>
    <x v="35"/>
    <x v="9"/>
    <s v="Relevant Crop"/>
    <s v="False"/>
    <n v="35.151268"/>
  </r>
  <r>
    <x v="7"/>
    <x v="35"/>
    <x v="11"/>
    <s v="Relevant Crop"/>
    <s v="False"/>
    <n v="0.050843"/>
  </r>
  <r>
    <x v="7"/>
    <x v="35"/>
    <x v="42"/>
    <s v="Relevant Crop"/>
    <s v="False"/>
    <n v="6.307113"/>
  </r>
  <r>
    <x v="7"/>
    <x v="35"/>
    <x v="66"/>
    <s v="Relevant Crop"/>
    <s v="False"/>
    <n v="26.622789"/>
  </r>
  <r>
    <x v="7"/>
    <x v="35"/>
    <x v="34"/>
    <s v="Relevant Crop"/>
    <s v="False"/>
    <n v="18.384451"/>
  </r>
  <r>
    <x v="7"/>
    <x v="36"/>
    <x v="0"/>
    <m/>
    <m/>
    <n v="100.183642"/>
  </r>
  <r>
    <x v="7"/>
    <x v="37"/>
    <x v="61"/>
    <s v="Relevant Crop"/>
    <s v="False"/>
    <n v="7.389396"/>
  </r>
  <r>
    <x v="7"/>
    <x v="37"/>
    <x v="37"/>
    <s v="Relevant Crop"/>
    <s v="False"/>
    <n v="79.200146"/>
  </r>
  <r>
    <x v="7"/>
    <x v="37"/>
    <x v="28"/>
    <s v="Relevant Crop"/>
    <s v="False"/>
    <n v="13.651186"/>
  </r>
  <r>
    <x v="7"/>
    <x v="38"/>
    <x v="0"/>
    <m/>
    <m/>
    <n v="100.240728"/>
  </r>
  <r>
    <x v="7"/>
    <x v="9"/>
    <x v="3"/>
    <s v="General"/>
    <s v="True"/>
    <n v="0.013465"/>
  </r>
  <r>
    <x v="7"/>
    <x v="9"/>
    <x v="11"/>
    <s v="General"/>
    <s v="True"/>
    <n v="11.667078"/>
  </r>
  <r>
    <x v="7"/>
    <x v="9"/>
    <x v="44"/>
    <s v="General"/>
    <s v="True"/>
    <n v="2.49191"/>
  </r>
  <r>
    <x v="7"/>
    <x v="9"/>
    <x v="70"/>
    <s v="General"/>
    <s v="True"/>
    <n v="3.78868"/>
  </r>
  <r>
    <x v="7"/>
    <x v="10"/>
    <x v="0"/>
    <m/>
    <m/>
    <n v="17.961133"/>
  </r>
  <r>
    <x v="7"/>
    <x v="39"/>
    <x v="3"/>
    <s v="General"/>
    <s v="True"/>
    <n v="18.589627"/>
  </r>
  <r>
    <x v="7"/>
    <x v="39"/>
    <x v="9"/>
    <s v="General"/>
    <s v="True"/>
    <n v="43.016009"/>
  </r>
  <r>
    <x v="7"/>
    <x v="39"/>
    <x v="11"/>
    <s v="General"/>
    <s v="True"/>
    <n v="10.916953"/>
  </r>
  <r>
    <x v="7"/>
    <x v="39"/>
    <x v="21"/>
    <s v="General"/>
    <s v="True"/>
    <n v="9.020161"/>
  </r>
  <r>
    <x v="7"/>
    <x v="39"/>
    <x v="44"/>
    <s v="General"/>
    <s v="True"/>
    <n v="0.051707"/>
  </r>
  <r>
    <x v="7"/>
    <x v="39"/>
    <x v="70"/>
    <s v="General"/>
    <s v="True"/>
    <n v="0.190664"/>
  </r>
  <r>
    <x v="7"/>
    <x v="40"/>
    <x v="0"/>
    <m/>
    <m/>
    <n v="81.785121"/>
  </r>
  <r>
    <x v="7"/>
    <x v="41"/>
    <x v="9"/>
    <s v="Relevant Crop"/>
    <s v="False"/>
    <n v="2.167197"/>
  </r>
  <r>
    <x v="7"/>
    <x v="42"/>
    <x v="0"/>
    <m/>
    <m/>
    <n v="2.167197"/>
  </r>
  <r>
    <x v="7"/>
    <x v="43"/>
    <x v="3"/>
    <s v="General"/>
    <s v="True"/>
    <n v="3.778645"/>
  </r>
  <r>
    <x v="7"/>
    <x v="43"/>
    <x v="9"/>
    <s v="General"/>
    <s v="True"/>
    <n v="12.284357"/>
  </r>
  <r>
    <x v="7"/>
    <x v="43"/>
    <x v="21"/>
    <s v="General"/>
    <s v="True"/>
    <n v="0.238554"/>
  </r>
  <r>
    <x v="7"/>
    <x v="43"/>
    <x v="44"/>
    <s v="General"/>
    <s v="True"/>
    <n v="2.233766"/>
  </r>
  <r>
    <x v="7"/>
    <x v="44"/>
    <x v="0"/>
    <m/>
    <m/>
    <n v="18.535322"/>
  </r>
  <r>
    <x v="7"/>
    <x v="45"/>
    <x v="9"/>
    <s v="Relevant Crop"/>
    <s v="False"/>
    <n v="70.18586"/>
  </r>
  <r>
    <x v="7"/>
    <x v="45"/>
    <x v="11"/>
    <s v="Relevant Crop"/>
    <s v="False"/>
    <n v="1.36739"/>
  </r>
  <r>
    <x v="7"/>
    <x v="45"/>
    <x v="27"/>
    <s v="Relevant Crop"/>
    <s v="False"/>
    <n v="47.529948"/>
  </r>
  <r>
    <x v="7"/>
    <x v="46"/>
    <x v="0"/>
    <m/>
    <m/>
    <n v="119.083198"/>
  </r>
  <r>
    <x v="7"/>
    <x v="47"/>
    <x v="75"/>
    <s v="Relevant Crop"/>
    <s v="False"/>
    <n v="0.585146"/>
  </r>
  <r>
    <x v="7"/>
    <x v="47"/>
    <x v="76"/>
    <s v="Relevant Crop"/>
    <s v="False"/>
    <n v="1.984092"/>
  </r>
  <r>
    <x v="7"/>
    <x v="47"/>
    <x v="62"/>
    <s v="Relevant Crop"/>
    <s v="False"/>
    <n v="6.889797"/>
  </r>
  <r>
    <x v="7"/>
    <x v="48"/>
    <x v="0"/>
    <m/>
    <m/>
    <n v="9.459035"/>
  </r>
  <r>
    <x v="7"/>
    <x v="49"/>
    <x v="3"/>
    <s v="Relevant Crop"/>
    <s v="False"/>
    <n v="0.577274"/>
  </r>
  <r>
    <x v="7"/>
    <x v="49"/>
    <x v="50"/>
    <s v="Relevant Crop"/>
    <s v="False"/>
    <n v="7.872008"/>
  </r>
  <r>
    <x v="7"/>
    <x v="49"/>
    <x v="40"/>
    <s v="Relevant Crop"/>
    <s v="False"/>
    <n v="2.666078"/>
  </r>
  <r>
    <x v="7"/>
    <x v="49"/>
    <x v="8"/>
    <s v="Relevant Crop"/>
    <s v="False"/>
    <n v="7.717229"/>
  </r>
  <r>
    <x v="7"/>
    <x v="49"/>
    <x v="9"/>
    <s v="Relevant Crop"/>
    <s v="False"/>
    <n v="2.603177"/>
  </r>
  <r>
    <x v="7"/>
    <x v="49"/>
    <x v="11"/>
    <s v="Relevant Crop"/>
    <s v="False"/>
    <n v="4.665735"/>
  </r>
  <r>
    <x v="7"/>
    <x v="49"/>
    <x v="66"/>
    <s v="Relevant Crop"/>
    <s v="False"/>
    <n v="10.310586"/>
  </r>
  <r>
    <x v="7"/>
    <x v="49"/>
    <x v="45"/>
    <s v="Relevant Crop"/>
    <s v="False"/>
    <n v="0.574413"/>
  </r>
  <r>
    <x v="7"/>
    <x v="49"/>
    <x v="37"/>
    <s v="Relevant Crop"/>
    <s v="False"/>
    <n v="0.046716"/>
  </r>
  <r>
    <x v="7"/>
    <x v="49"/>
    <x v="27"/>
    <s v="Relevant Crop"/>
    <s v="False"/>
    <n v="62.641274"/>
  </r>
  <r>
    <x v="7"/>
    <x v="50"/>
    <x v="0"/>
    <m/>
    <m/>
    <n v="99.67449"/>
  </r>
  <r>
    <x v="8"/>
    <x v="0"/>
    <x v="0"/>
    <m/>
    <m/>
    <n v="551.277687"/>
  </r>
  <r>
    <x v="9"/>
    <x v="9"/>
    <x v="38"/>
    <s v="General"/>
    <s v="True"/>
    <n v="0.8693507"/>
  </r>
  <r>
    <x v="9"/>
    <x v="9"/>
    <x v="11"/>
    <s v="General"/>
    <s v="True"/>
    <n v="1.1445999"/>
  </r>
  <r>
    <x v="9"/>
    <x v="9"/>
    <x v="70"/>
    <s v="General"/>
    <s v="True"/>
    <n v="4.667426"/>
  </r>
  <r>
    <x v="9"/>
    <x v="9"/>
    <x v="27"/>
    <s v="General"/>
    <s v="True"/>
    <n v="0.323494"/>
  </r>
  <r>
    <x v="9"/>
    <x v="10"/>
    <x v="0"/>
    <m/>
    <m/>
    <n v="7.0048706"/>
  </r>
  <r>
    <x v="9"/>
    <x v="51"/>
    <x v="38"/>
    <s v="General"/>
    <s v="True"/>
    <n v="0.2195222"/>
  </r>
  <r>
    <x v="9"/>
    <x v="51"/>
    <x v="70"/>
    <s v="General"/>
    <s v="True"/>
    <n v="0.0114285"/>
  </r>
  <r>
    <x v="9"/>
    <x v="52"/>
    <x v="0"/>
    <m/>
    <m/>
    <n v="0.2309507"/>
  </r>
  <r>
    <x v="9"/>
    <x v="53"/>
    <x v="11"/>
    <s v="General"/>
    <s v="True"/>
    <n v="0.0125476"/>
  </r>
  <r>
    <x v="9"/>
    <x v="54"/>
    <x v="0"/>
    <m/>
    <m/>
    <n v="0.0125476"/>
  </r>
  <r>
    <x v="9"/>
    <x v="55"/>
    <x v="70"/>
    <s v="General"/>
    <s v="True"/>
    <n v="0.3401608"/>
  </r>
  <r>
    <x v="9"/>
    <x v="56"/>
    <x v="0"/>
    <m/>
    <m/>
    <n v="0.3401608"/>
  </r>
  <r>
    <x v="9"/>
    <x v="57"/>
    <x v="70"/>
    <s v="General"/>
    <s v="True"/>
    <n v="0.0188936"/>
  </r>
  <r>
    <x v="9"/>
    <x v="58"/>
    <x v="0"/>
    <m/>
    <m/>
    <n v="0.0188936"/>
  </r>
  <r>
    <x v="10"/>
    <x v="0"/>
    <x v="0"/>
    <m/>
    <m/>
    <n v="7.6074233"/>
  </r>
  <r>
    <x v="11"/>
    <x v="5"/>
    <x v="8"/>
    <s v="General"/>
    <s v="True"/>
    <n v="0.034986"/>
  </r>
  <r>
    <x v="11"/>
    <x v="6"/>
    <x v="0"/>
    <m/>
    <m/>
    <n v="0.034986"/>
  </r>
  <r>
    <x v="11"/>
    <x v="59"/>
    <x v="8"/>
    <s v="General"/>
    <s v="True"/>
    <n v="0.026007"/>
  </r>
  <r>
    <x v="11"/>
    <x v="60"/>
    <x v="0"/>
    <m/>
    <m/>
    <n v="0.026007"/>
  </r>
  <r>
    <x v="11"/>
    <x v="9"/>
    <x v="8"/>
    <s v="General"/>
    <s v="True"/>
    <n v="0.017036"/>
  </r>
  <r>
    <x v="11"/>
    <x v="9"/>
    <x v="11"/>
    <s v="General"/>
    <s v="True"/>
    <n v="5.593094"/>
  </r>
  <r>
    <x v="11"/>
    <x v="10"/>
    <x v="0"/>
    <m/>
    <m/>
    <n v="5.61013"/>
  </r>
  <r>
    <x v="11"/>
    <x v="53"/>
    <x v="28"/>
    <s v="General"/>
    <s v="True"/>
    <n v="15.081813"/>
  </r>
  <r>
    <x v="11"/>
    <x v="54"/>
    <x v="0"/>
    <m/>
    <m/>
    <n v="15.081813"/>
  </r>
  <r>
    <x v="11"/>
    <x v="61"/>
    <x v="28"/>
    <s v="General"/>
    <s v="True"/>
    <n v="1.320543"/>
  </r>
  <r>
    <x v="11"/>
    <x v="62"/>
    <x v="0"/>
    <m/>
    <m/>
    <n v="1.320543"/>
  </r>
  <r>
    <x v="11"/>
    <x v="57"/>
    <x v="11"/>
    <s v="General"/>
    <s v="True"/>
    <n v="0.749362"/>
  </r>
  <r>
    <x v="11"/>
    <x v="57"/>
    <x v="21"/>
    <s v="General"/>
    <s v="True"/>
    <n v="0.787733"/>
  </r>
  <r>
    <x v="11"/>
    <x v="58"/>
    <x v="0"/>
    <m/>
    <m/>
    <n v="1.537095"/>
  </r>
  <r>
    <x v="11"/>
    <x v="31"/>
    <x v="8"/>
    <s v="General"/>
    <s v="True"/>
    <n v="0.127668"/>
  </r>
  <r>
    <x v="11"/>
    <x v="32"/>
    <x v="0"/>
    <m/>
    <m/>
    <n v="0.127668"/>
  </r>
  <r>
    <x v="12"/>
    <x v="0"/>
    <x v="0"/>
    <m/>
    <m/>
    <n v="23.738242"/>
  </r>
  <r>
    <x v="13"/>
    <x v="13"/>
    <x v="14"/>
    <s v="Relevant Crop"/>
    <s v="False"/>
    <n v="7.25474575"/>
  </r>
  <r>
    <x v="13"/>
    <x v="13"/>
    <x v="20"/>
    <s v="Relevant Crop"/>
    <s v="False"/>
    <n v="5.14595725"/>
  </r>
  <r>
    <x v="13"/>
    <x v="14"/>
    <x v="0"/>
    <m/>
    <m/>
    <n v="12.400703"/>
  </r>
  <r>
    <x v="13"/>
    <x v="63"/>
    <x v="20"/>
    <s v="Relevant Crop"/>
    <s v="False"/>
    <n v="2.04687175"/>
  </r>
  <r>
    <x v="13"/>
    <x v="64"/>
    <x v="0"/>
    <m/>
    <m/>
    <n v="2.04687175"/>
  </r>
  <r>
    <x v="13"/>
    <x v="1"/>
    <x v="1"/>
    <s v="General"/>
    <s v="True"/>
    <n v="0.06529775"/>
  </r>
  <r>
    <x v="13"/>
    <x v="1"/>
    <x v="47"/>
    <s v="General"/>
    <s v="True"/>
    <n v="0.03364025"/>
  </r>
  <r>
    <x v="13"/>
    <x v="1"/>
    <x v="3"/>
    <s v="General"/>
    <s v="True"/>
    <n v="0.3844715"/>
  </r>
  <r>
    <x v="13"/>
    <x v="1"/>
    <x v="5"/>
    <s v="General"/>
    <s v="True"/>
    <n v="0.043582"/>
  </r>
  <r>
    <x v="13"/>
    <x v="1"/>
    <x v="6"/>
    <s v="General"/>
    <s v="True"/>
    <n v="0.26453"/>
  </r>
  <r>
    <x v="13"/>
    <x v="1"/>
    <x v="10"/>
    <s v="General"/>
    <s v="True"/>
    <n v="0.002653"/>
  </r>
  <r>
    <x v="13"/>
    <x v="1"/>
    <x v="11"/>
    <s v="General"/>
    <s v="True"/>
    <n v="0.80952025"/>
  </r>
  <r>
    <x v="13"/>
    <x v="1"/>
    <x v="12"/>
    <s v="General"/>
    <s v="True"/>
    <n v="0.005432"/>
  </r>
  <r>
    <x v="13"/>
    <x v="1"/>
    <x v="14"/>
    <s v="General"/>
    <s v="True"/>
    <n v="0.23207975"/>
  </r>
  <r>
    <x v="13"/>
    <x v="1"/>
    <x v="15"/>
    <s v="General"/>
    <s v="True"/>
    <n v="0.13430375"/>
  </r>
  <r>
    <x v="13"/>
    <x v="1"/>
    <x v="16"/>
    <s v="General"/>
    <s v="True"/>
    <n v="0.07826175"/>
  </r>
  <r>
    <x v="13"/>
    <x v="1"/>
    <x v="17"/>
    <s v="General"/>
    <s v="True"/>
    <n v="0.0198975"/>
  </r>
  <r>
    <x v="13"/>
    <x v="1"/>
    <x v="19"/>
    <s v="General"/>
    <s v="True"/>
    <n v="0.01690675"/>
  </r>
  <r>
    <x v="13"/>
    <x v="1"/>
    <x v="20"/>
    <s v="General"/>
    <s v="True"/>
    <n v="0.08460725"/>
  </r>
  <r>
    <x v="13"/>
    <x v="1"/>
    <x v="21"/>
    <s v="General"/>
    <s v="True"/>
    <n v="0.1025185"/>
  </r>
  <r>
    <x v="13"/>
    <x v="1"/>
    <x v="62"/>
    <s v="General"/>
    <s v="True"/>
    <n v="0.05835025"/>
  </r>
  <r>
    <x v="13"/>
    <x v="1"/>
    <x v="23"/>
    <s v="General"/>
    <s v="True"/>
    <n v="0.03047625"/>
  </r>
  <r>
    <x v="13"/>
    <x v="1"/>
    <x v="24"/>
    <s v="General"/>
    <s v="True"/>
    <n v="0.106463"/>
  </r>
  <r>
    <x v="13"/>
    <x v="1"/>
    <x v="26"/>
    <s v="General"/>
    <s v="True"/>
    <n v="0.02210425"/>
  </r>
  <r>
    <x v="13"/>
    <x v="1"/>
    <x v="27"/>
    <s v="General"/>
    <s v="True"/>
    <n v="0.0624015"/>
  </r>
  <r>
    <x v="13"/>
    <x v="1"/>
    <x v="28"/>
    <s v="General"/>
    <s v="True"/>
    <n v="3.29390775"/>
  </r>
  <r>
    <x v="13"/>
    <x v="2"/>
    <x v="0"/>
    <m/>
    <m/>
    <n v="5.851405"/>
  </r>
  <r>
    <x v="14"/>
    <x v="0"/>
    <x v="0"/>
    <m/>
    <m/>
    <n v="20.29897975"/>
  </r>
  <r>
    <x v="15"/>
    <x v="1"/>
    <x v="1"/>
    <s v="General"/>
    <s v="True"/>
    <n v="0.120762"/>
  </r>
  <r>
    <x v="15"/>
    <x v="1"/>
    <x v="2"/>
    <s v="General"/>
    <s v="True"/>
    <n v="0.006198"/>
  </r>
  <r>
    <x v="15"/>
    <x v="1"/>
    <x v="3"/>
    <s v="General"/>
    <s v="True"/>
    <n v="0.008344"/>
  </r>
  <r>
    <x v="15"/>
    <x v="1"/>
    <x v="4"/>
    <s v="General"/>
    <s v="True"/>
    <n v="0.01148"/>
  </r>
  <r>
    <x v="15"/>
    <x v="1"/>
    <x v="5"/>
    <s v="General"/>
    <s v="True"/>
    <n v="0.049289"/>
  </r>
  <r>
    <x v="15"/>
    <x v="1"/>
    <x v="6"/>
    <s v="General"/>
    <s v="True"/>
    <n v="0.717079"/>
  </r>
  <r>
    <x v="15"/>
    <x v="1"/>
    <x v="7"/>
    <s v="General"/>
    <s v="True"/>
    <n v="0.002805"/>
  </r>
  <r>
    <x v="15"/>
    <x v="1"/>
    <x v="8"/>
    <s v="General"/>
    <s v="True"/>
    <n v="0.002892"/>
  </r>
  <r>
    <x v="15"/>
    <x v="1"/>
    <x v="9"/>
    <s v="General"/>
    <s v="True"/>
    <n v="0.00741"/>
  </r>
  <r>
    <x v="15"/>
    <x v="1"/>
    <x v="10"/>
    <s v="General"/>
    <s v="True"/>
    <n v="0.01161"/>
  </r>
  <r>
    <x v="15"/>
    <x v="1"/>
    <x v="11"/>
    <s v="General"/>
    <s v="True"/>
    <n v="0.011808"/>
  </r>
  <r>
    <x v="15"/>
    <x v="1"/>
    <x v="12"/>
    <s v="General"/>
    <s v="True"/>
    <n v="0.010067"/>
  </r>
  <r>
    <x v="15"/>
    <x v="1"/>
    <x v="13"/>
    <s v="General"/>
    <s v="True"/>
    <n v="0.079159"/>
  </r>
  <r>
    <x v="15"/>
    <x v="1"/>
    <x v="14"/>
    <s v="General"/>
    <s v="True"/>
    <n v="0.747558"/>
  </r>
  <r>
    <x v="15"/>
    <x v="1"/>
    <x v="15"/>
    <s v="General"/>
    <s v="True"/>
    <n v="0.104166"/>
  </r>
  <r>
    <x v="15"/>
    <x v="1"/>
    <x v="16"/>
    <s v="General"/>
    <s v="True"/>
    <n v="0.028603"/>
  </r>
  <r>
    <x v="15"/>
    <x v="1"/>
    <x v="17"/>
    <s v="General"/>
    <s v="True"/>
    <n v="0.081756"/>
  </r>
  <r>
    <x v="15"/>
    <x v="1"/>
    <x v="18"/>
    <s v="General"/>
    <s v="True"/>
    <n v="0.057767"/>
  </r>
  <r>
    <x v="15"/>
    <x v="1"/>
    <x v="19"/>
    <s v="General"/>
    <s v="True"/>
    <n v="0.021437"/>
  </r>
  <r>
    <x v="15"/>
    <x v="1"/>
    <x v="20"/>
    <s v="General"/>
    <s v="True"/>
    <n v="0.143506"/>
  </r>
  <r>
    <x v="15"/>
    <x v="1"/>
    <x v="21"/>
    <s v="General"/>
    <s v="True"/>
    <n v="0.226655"/>
  </r>
  <r>
    <x v="15"/>
    <x v="1"/>
    <x v="22"/>
    <s v="General"/>
    <s v="True"/>
    <n v="0.031612"/>
  </r>
  <r>
    <x v="15"/>
    <x v="1"/>
    <x v="23"/>
    <s v="General"/>
    <s v="True"/>
    <n v="0.143977"/>
  </r>
  <r>
    <x v="15"/>
    <x v="1"/>
    <x v="24"/>
    <s v="General"/>
    <s v="True"/>
    <n v="0.113977"/>
  </r>
  <r>
    <x v="15"/>
    <x v="1"/>
    <x v="25"/>
    <s v="General"/>
    <s v="True"/>
    <n v="0.137255"/>
  </r>
  <r>
    <x v="15"/>
    <x v="1"/>
    <x v="26"/>
    <s v="General"/>
    <s v="True"/>
    <n v="0.040887"/>
  </r>
  <r>
    <x v="15"/>
    <x v="1"/>
    <x v="27"/>
    <s v="General"/>
    <s v="True"/>
    <n v="0.044583"/>
  </r>
  <r>
    <x v="15"/>
    <x v="1"/>
    <x v="28"/>
    <s v="General"/>
    <s v="True"/>
    <n v="0.716877"/>
  </r>
  <r>
    <x v="15"/>
    <x v="2"/>
    <x v="0"/>
    <m/>
    <m/>
    <n v="3.679519"/>
  </r>
  <r>
    <x v="16"/>
    <x v="0"/>
    <x v="0"/>
    <m/>
    <m/>
    <n v="3.679519"/>
  </r>
  <r>
    <x v="17"/>
    <x v="65"/>
    <x v="56"/>
    <s v="General"/>
    <s v="True"/>
    <n v="0.248989"/>
  </r>
  <r>
    <x v="17"/>
    <x v="66"/>
    <x v="0"/>
    <m/>
    <m/>
    <n v="0.248989"/>
  </r>
  <r>
    <x v="18"/>
    <x v="0"/>
    <x v="0"/>
    <m/>
    <m/>
    <n v="0.248989"/>
  </r>
  <r>
    <x v="19"/>
    <x v="3"/>
    <x v="27"/>
    <s v="General"/>
    <s v="True"/>
    <n v="0.127068"/>
  </r>
  <r>
    <x v="19"/>
    <x v="4"/>
    <x v="0"/>
    <m/>
    <m/>
    <n v="0.127068"/>
  </r>
  <r>
    <x v="19"/>
    <x v="5"/>
    <x v="27"/>
    <s v="General"/>
    <s v="True"/>
    <n v="0.107"/>
  </r>
  <r>
    <x v="19"/>
    <x v="6"/>
    <x v="0"/>
    <m/>
    <m/>
    <n v="0.107"/>
  </r>
  <r>
    <x v="19"/>
    <x v="9"/>
    <x v="27"/>
    <s v="General"/>
    <s v="True"/>
    <n v="0.19471"/>
  </r>
  <r>
    <x v="19"/>
    <x v="10"/>
    <x v="0"/>
    <m/>
    <m/>
    <n v="0.19471"/>
  </r>
  <r>
    <x v="19"/>
    <x v="11"/>
    <x v="9"/>
    <s v="Relevant Crop"/>
    <s v="False"/>
    <n v="0.518007"/>
  </r>
  <r>
    <x v="19"/>
    <x v="11"/>
    <x v="27"/>
    <s v="Relevant Crop"/>
    <s v="False"/>
    <n v="0.026013"/>
  </r>
  <r>
    <x v="19"/>
    <x v="12"/>
    <x v="0"/>
    <m/>
    <m/>
    <n v="0.54402"/>
  </r>
  <r>
    <x v="19"/>
    <x v="15"/>
    <x v="14"/>
    <s v="General"/>
    <s v="True"/>
    <n v="0.272244"/>
  </r>
  <r>
    <x v="19"/>
    <x v="16"/>
    <x v="0"/>
    <m/>
    <m/>
    <n v="0.272244"/>
  </r>
  <r>
    <x v="19"/>
    <x v="21"/>
    <x v="1"/>
    <s v="General"/>
    <s v="True"/>
    <n v="0.025369"/>
  </r>
  <r>
    <x v="19"/>
    <x v="21"/>
    <x v="31"/>
    <s v="General"/>
    <s v="True"/>
    <n v="0.111155"/>
  </r>
  <r>
    <x v="19"/>
    <x v="21"/>
    <x v="9"/>
    <s v="General"/>
    <s v="True"/>
    <n v="0.243818"/>
  </r>
  <r>
    <x v="19"/>
    <x v="21"/>
    <x v="33"/>
    <s v="General"/>
    <s v="True"/>
    <n v="0.024553"/>
  </r>
  <r>
    <x v="19"/>
    <x v="21"/>
    <x v="34"/>
    <s v="General"/>
    <s v="True"/>
    <n v="0.083905"/>
  </r>
  <r>
    <x v="19"/>
    <x v="21"/>
    <x v="36"/>
    <s v="General"/>
    <s v="True"/>
    <n v="0.007499"/>
  </r>
  <r>
    <x v="19"/>
    <x v="22"/>
    <x v="0"/>
    <m/>
    <m/>
    <n v="0.496299"/>
  </r>
  <r>
    <x v="19"/>
    <x v="25"/>
    <x v="14"/>
    <s v="General"/>
    <s v="True"/>
    <n v="0.458093"/>
  </r>
  <r>
    <x v="19"/>
    <x v="26"/>
    <x v="0"/>
    <m/>
    <m/>
    <n v="0.458093"/>
  </r>
  <r>
    <x v="19"/>
    <x v="29"/>
    <x v="39"/>
    <s v="General"/>
    <s v="True"/>
    <n v="0.001382"/>
  </r>
  <r>
    <x v="19"/>
    <x v="29"/>
    <x v="3"/>
    <s v="General"/>
    <s v="True"/>
    <n v="0.008608"/>
  </r>
  <r>
    <x v="19"/>
    <x v="29"/>
    <x v="9"/>
    <s v="General"/>
    <s v="True"/>
    <n v="0.018482"/>
  </r>
  <r>
    <x v="19"/>
    <x v="29"/>
    <x v="11"/>
    <s v="General"/>
    <s v="True"/>
    <n v="0.039785"/>
  </r>
  <r>
    <x v="19"/>
    <x v="29"/>
    <x v="43"/>
    <s v="General"/>
    <s v="True"/>
    <n v="0.00634"/>
  </r>
  <r>
    <x v="19"/>
    <x v="29"/>
    <x v="21"/>
    <s v="General"/>
    <s v="True"/>
    <n v="0.01537"/>
  </r>
  <r>
    <x v="19"/>
    <x v="29"/>
    <x v="44"/>
    <s v="General"/>
    <s v="True"/>
    <n v="0.020431"/>
  </r>
  <r>
    <x v="19"/>
    <x v="29"/>
    <x v="46"/>
    <s v="General"/>
    <s v="True"/>
    <n v="0.006398"/>
  </r>
  <r>
    <x v="19"/>
    <x v="29"/>
    <x v="27"/>
    <s v="General"/>
    <s v="True"/>
    <n v="0.028617"/>
  </r>
  <r>
    <x v="19"/>
    <x v="30"/>
    <x v="0"/>
    <m/>
    <m/>
    <n v="0.145413"/>
  </r>
  <r>
    <x v="19"/>
    <x v="1"/>
    <x v="2"/>
    <s v="General"/>
    <s v="True"/>
    <n v="0.001144"/>
  </r>
  <r>
    <x v="19"/>
    <x v="1"/>
    <x v="3"/>
    <s v="General"/>
    <s v="True"/>
    <n v="0.066355"/>
  </r>
  <r>
    <x v="19"/>
    <x v="1"/>
    <x v="50"/>
    <s v="General"/>
    <s v="True"/>
    <n v="0.074052"/>
  </r>
  <r>
    <x v="19"/>
    <x v="1"/>
    <x v="6"/>
    <s v="General"/>
    <s v="True"/>
    <n v="1.352309"/>
  </r>
  <r>
    <x v="19"/>
    <x v="1"/>
    <x v="7"/>
    <s v="General"/>
    <s v="True"/>
    <n v="0.000296"/>
  </r>
  <r>
    <x v="19"/>
    <x v="1"/>
    <x v="8"/>
    <s v="General"/>
    <s v="True"/>
    <n v="0.000668"/>
  </r>
  <r>
    <x v="19"/>
    <x v="1"/>
    <x v="31"/>
    <s v="General"/>
    <s v="True"/>
    <n v="0.001244"/>
  </r>
  <r>
    <x v="19"/>
    <x v="1"/>
    <x v="53"/>
    <s v="General"/>
    <s v="True"/>
    <n v="0.041966"/>
  </r>
  <r>
    <x v="19"/>
    <x v="1"/>
    <x v="9"/>
    <s v="General"/>
    <s v="True"/>
    <n v="0.000626"/>
  </r>
  <r>
    <x v="19"/>
    <x v="1"/>
    <x v="11"/>
    <s v="General"/>
    <s v="True"/>
    <n v="0.007212"/>
  </r>
  <r>
    <x v="19"/>
    <x v="1"/>
    <x v="12"/>
    <s v="General"/>
    <s v="True"/>
    <n v="4E-06"/>
  </r>
  <r>
    <x v="19"/>
    <x v="1"/>
    <x v="17"/>
    <s v="General"/>
    <s v="True"/>
    <n v="0.014479"/>
  </r>
  <r>
    <x v="19"/>
    <x v="1"/>
    <x v="18"/>
    <s v="General"/>
    <s v="True"/>
    <n v="0.012253"/>
  </r>
  <r>
    <x v="19"/>
    <x v="1"/>
    <x v="20"/>
    <s v="General"/>
    <s v="True"/>
    <n v="0.862793"/>
  </r>
  <r>
    <x v="19"/>
    <x v="1"/>
    <x v="21"/>
    <s v="General"/>
    <s v="True"/>
    <n v="0.969687"/>
  </r>
  <r>
    <x v="19"/>
    <x v="1"/>
    <x v="60"/>
    <s v="General"/>
    <s v="True"/>
    <n v="0.037984"/>
  </r>
  <r>
    <x v="19"/>
    <x v="1"/>
    <x v="61"/>
    <s v="General"/>
    <s v="True"/>
    <n v="0.002803"/>
  </r>
  <r>
    <x v="19"/>
    <x v="1"/>
    <x v="63"/>
    <s v="General"/>
    <s v="True"/>
    <n v="7.2E-05"/>
  </r>
  <r>
    <x v="19"/>
    <x v="1"/>
    <x v="64"/>
    <s v="General"/>
    <s v="True"/>
    <n v="0.037633"/>
  </r>
  <r>
    <x v="19"/>
    <x v="1"/>
    <x v="66"/>
    <s v="General"/>
    <s v="True"/>
    <n v="0.004326"/>
  </r>
  <r>
    <x v="19"/>
    <x v="1"/>
    <x v="67"/>
    <s v="General"/>
    <s v="True"/>
    <n v="1E-06"/>
  </r>
  <r>
    <x v="19"/>
    <x v="1"/>
    <x v="23"/>
    <s v="General"/>
    <s v="True"/>
    <n v="0.184509"/>
  </r>
  <r>
    <x v="19"/>
    <x v="1"/>
    <x v="68"/>
    <s v="General"/>
    <s v="True"/>
    <n v="0.014361"/>
  </r>
  <r>
    <x v="19"/>
    <x v="1"/>
    <x v="45"/>
    <s v="General"/>
    <s v="True"/>
    <n v="1.857795"/>
  </r>
  <r>
    <x v="19"/>
    <x v="1"/>
    <x v="34"/>
    <s v="General"/>
    <s v="True"/>
    <n v="1.621257"/>
  </r>
  <r>
    <x v="19"/>
    <x v="1"/>
    <x v="24"/>
    <s v="General"/>
    <s v="True"/>
    <n v="0.020912"/>
  </r>
  <r>
    <x v="19"/>
    <x v="1"/>
    <x v="25"/>
    <s v="General"/>
    <s v="True"/>
    <n v="3.2E-05"/>
  </r>
  <r>
    <x v="19"/>
    <x v="1"/>
    <x v="35"/>
    <s v="General"/>
    <s v="True"/>
    <n v="6.9E-05"/>
  </r>
  <r>
    <x v="19"/>
    <x v="1"/>
    <x v="26"/>
    <s v="General"/>
    <s v="True"/>
    <n v="0.178292"/>
  </r>
  <r>
    <x v="19"/>
    <x v="1"/>
    <x v="27"/>
    <s v="General"/>
    <s v="True"/>
    <n v="1.226829"/>
  </r>
  <r>
    <x v="19"/>
    <x v="1"/>
    <x v="28"/>
    <s v="General"/>
    <s v="True"/>
    <n v="0.517309"/>
  </r>
  <r>
    <x v="19"/>
    <x v="1"/>
    <x v="73"/>
    <s v="General"/>
    <s v="True"/>
    <n v="0.00104"/>
  </r>
  <r>
    <x v="19"/>
    <x v="2"/>
    <x v="0"/>
    <m/>
    <m/>
    <n v="9.110312"/>
  </r>
  <r>
    <x v="20"/>
    <x v="0"/>
    <x v="0"/>
    <m/>
    <m/>
    <n v="11.455159"/>
  </r>
  <r>
    <x v="21"/>
    <x v="0"/>
    <x v="0"/>
    <m/>
    <m/>
    <n v="1518.33187505"/>
  </r>
</pivotCacheRecords>
</file>

<file path=xl/pivotCache/pivotCacheRecords3.xml><?xml version="1.0" encoding="utf-8"?>
<pivotCacheRecords xmlns="http://schemas.openxmlformats.org/spreadsheetml/2006/main" xmlns:r="http://schemas.openxmlformats.org/officeDocument/2006/relationships" count="317">
  <r>
    <x v="0"/>
    <x v="0"/>
    <s v="None"/>
    <x v="0"/>
    <s v="wastes/non ag. residue"/>
    <n v="0.183979"/>
  </r>
  <r>
    <x v="0"/>
    <x v="0"/>
    <m/>
    <x v="1"/>
    <s v="wastes/non ag. residue"/>
    <n v="0.131599"/>
  </r>
  <r>
    <x v="0"/>
    <x v="0"/>
    <m/>
    <x v="2"/>
    <s v="wastes/non ag. residue"/>
    <n v="0.673209"/>
  </r>
  <r>
    <x v="0"/>
    <x v="0"/>
    <m/>
    <x v="3"/>
    <s v="wastes/non ag. residue"/>
    <n v="0.416312"/>
  </r>
  <r>
    <x v="0"/>
    <x v="0"/>
    <m/>
    <x v="4"/>
    <s v="wastes/non ag. residue"/>
    <n v="0.473875"/>
  </r>
  <r>
    <x v="0"/>
    <x v="0"/>
    <m/>
    <x v="5"/>
    <s v="wastes/non ag. residue"/>
    <n v="0.266567"/>
  </r>
  <r>
    <x v="0"/>
    <x v="0"/>
    <m/>
    <x v="6"/>
    <s v="wastes/non ag. residue"/>
    <n v="0.092467"/>
  </r>
  <r>
    <x v="0"/>
    <x v="0"/>
    <m/>
    <x v="7"/>
    <s v="wastes/non ag. residue"/>
    <n v="0.203641"/>
  </r>
  <r>
    <x v="0"/>
    <x v="0"/>
    <m/>
    <x v="8"/>
    <s v="wastes/non ag. residue"/>
    <n v="0.101871"/>
  </r>
  <r>
    <x v="0"/>
    <x v="0"/>
    <m/>
    <x v="9"/>
    <s v="wastes/non ag. residue"/>
    <n v="0.319125"/>
  </r>
  <r>
    <x v="0"/>
    <x v="0"/>
    <m/>
    <x v="10"/>
    <s v="wastes/non ag. residue"/>
    <n v="0.027417"/>
  </r>
  <r>
    <x v="0"/>
    <x v="0"/>
    <m/>
    <x v="11"/>
    <s v="wastes/non ag. residue"/>
    <n v="0.466173"/>
  </r>
  <r>
    <x v="0"/>
    <x v="0"/>
    <m/>
    <x v="12"/>
    <s v="wastes/non ag. residue"/>
    <n v="0.237115"/>
  </r>
  <r>
    <x v="0"/>
    <x v="1"/>
    <m/>
    <x v="13"/>
    <m/>
    <n v="3.59335"/>
  </r>
  <r>
    <x v="1"/>
    <x v="2"/>
    <m/>
    <x v="13"/>
    <m/>
    <n v="3.59335"/>
  </r>
  <r>
    <x v="2"/>
    <x v="3"/>
    <s v="None"/>
    <x v="1"/>
    <s v="wastes/non ag. residue"/>
    <n v="0.179271"/>
  </r>
  <r>
    <x v="2"/>
    <x v="3"/>
    <m/>
    <x v="14"/>
    <s v="wastes/non ag. residue"/>
    <n v="0.047107"/>
  </r>
  <r>
    <x v="2"/>
    <x v="3"/>
    <m/>
    <x v="8"/>
    <s v="wastes/non ag. residue"/>
    <n v="0.031591"/>
  </r>
  <r>
    <x v="2"/>
    <x v="3"/>
    <m/>
    <x v="15"/>
    <s v="wastes/non ag. residue"/>
    <n v="0.022097"/>
  </r>
  <r>
    <x v="2"/>
    <x v="4"/>
    <m/>
    <x v="13"/>
    <m/>
    <n v="0.280066"/>
  </r>
  <r>
    <x v="2"/>
    <x v="5"/>
    <s v="None"/>
    <x v="16"/>
    <s v="wastes/non ag. residue"/>
    <n v="4.503027"/>
  </r>
  <r>
    <x v="2"/>
    <x v="5"/>
    <m/>
    <x v="17"/>
    <s v="wastes/non ag. residue"/>
    <n v="0.012562"/>
  </r>
  <r>
    <x v="2"/>
    <x v="5"/>
    <m/>
    <x v="12"/>
    <s v="wastes/non ag. residue"/>
    <n v="3.112748"/>
  </r>
  <r>
    <x v="2"/>
    <x v="5"/>
    <m/>
    <x v="15"/>
    <s v="wastes/non ag. residue"/>
    <n v="17.498484"/>
  </r>
  <r>
    <x v="2"/>
    <x v="6"/>
    <m/>
    <x v="13"/>
    <m/>
    <n v="25.126821"/>
  </r>
  <r>
    <x v="2"/>
    <x v="7"/>
    <s v="None"/>
    <x v="8"/>
    <s v="wastes/non ag. residue"/>
    <n v="0.642969"/>
  </r>
  <r>
    <x v="2"/>
    <x v="7"/>
    <m/>
    <x v="12"/>
    <s v="wastes/non ag. residue"/>
    <n v="0.688614"/>
  </r>
  <r>
    <x v="2"/>
    <x v="8"/>
    <m/>
    <x v="13"/>
    <m/>
    <n v="1.331583"/>
  </r>
  <r>
    <x v="2"/>
    <x v="9"/>
    <s v="None"/>
    <x v="14"/>
    <s v="wastes/non ag. residue"/>
    <n v="0.770063"/>
  </r>
  <r>
    <x v="2"/>
    <x v="9"/>
    <m/>
    <x v="4"/>
    <s v="wastes/non ag. residue"/>
    <n v="0.237228"/>
  </r>
  <r>
    <x v="2"/>
    <x v="9"/>
    <m/>
    <x v="18"/>
    <s v="wastes/non ag. residue"/>
    <n v="1.563458"/>
  </r>
  <r>
    <x v="2"/>
    <x v="9"/>
    <m/>
    <x v="12"/>
    <s v="wastes/non ag. residue"/>
    <n v="19.843472"/>
  </r>
  <r>
    <x v="2"/>
    <x v="10"/>
    <m/>
    <x v="13"/>
    <m/>
    <n v="22.414221"/>
  </r>
  <r>
    <x v="2"/>
    <x v="11"/>
    <s v="None"/>
    <x v="3"/>
    <s v="wastes/non ag. residue"/>
    <n v="2.101986"/>
  </r>
  <r>
    <x v="2"/>
    <x v="11"/>
    <m/>
    <x v="7"/>
    <s v="wastes/non ag. residue"/>
    <n v="2.636259"/>
  </r>
  <r>
    <x v="2"/>
    <x v="12"/>
    <m/>
    <x v="13"/>
    <m/>
    <n v="4.738245"/>
  </r>
  <r>
    <x v="2"/>
    <x v="13"/>
    <s v="None"/>
    <x v="19"/>
    <s v="wastes/non ag. residue"/>
    <n v="6.893477"/>
  </r>
  <r>
    <x v="2"/>
    <x v="14"/>
    <m/>
    <x v="13"/>
    <m/>
    <n v="6.893477"/>
  </r>
  <r>
    <x v="2"/>
    <x v="15"/>
    <s v="None"/>
    <x v="12"/>
    <s v="wastes/non ag. residue"/>
    <n v="0.102068"/>
  </r>
  <r>
    <x v="2"/>
    <x v="16"/>
    <m/>
    <x v="13"/>
    <m/>
    <n v="0.102068"/>
  </r>
  <r>
    <x v="2"/>
    <x v="17"/>
    <s v="None"/>
    <x v="20"/>
    <s v="wastes/non ag. residue"/>
    <n v="0.813932"/>
  </r>
  <r>
    <x v="2"/>
    <x v="17"/>
    <m/>
    <x v="16"/>
    <s v="wastes/non ag. residue"/>
    <n v="0.539636"/>
  </r>
  <r>
    <x v="2"/>
    <x v="17"/>
    <m/>
    <x v="1"/>
    <s v="wastes/non ag. residue"/>
    <n v="0.12763"/>
  </r>
  <r>
    <x v="2"/>
    <x v="17"/>
    <m/>
    <x v="21"/>
    <s v="wastes/non ag. residue"/>
    <n v="0.001177"/>
  </r>
  <r>
    <x v="2"/>
    <x v="17"/>
    <m/>
    <x v="14"/>
    <s v="wastes/non ag. residue"/>
    <n v="0.553868"/>
  </r>
  <r>
    <x v="2"/>
    <x v="17"/>
    <m/>
    <x v="22"/>
    <s v="wastes/non ag. residue"/>
    <n v="0.037403"/>
  </r>
  <r>
    <x v="2"/>
    <x v="17"/>
    <m/>
    <x v="17"/>
    <s v="wastes/non ag. residue"/>
    <n v="2.645179"/>
  </r>
  <r>
    <x v="2"/>
    <x v="17"/>
    <m/>
    <x v="23"/>
    <s v="wastes/non ag. residue"/>
    <n v="1.89248"/>
  </r>
  <r>
    <x v="2"/>
    <x v="17"/>
    <m/>
    <x v="3"/>
    <s v="wastes/non ag. residue"/>
    <n v="0.000707"/>
  </r>
  <r>
    <x v="2"/>
    <x v="17"/>
    <m/>
    <x v="24"/>
    <s v="wastes/non ag. residue"/>
    <n v="1.517519"/>
  </r>
  <r>
    <x v="2"/>
    <x v="17"/>
    <m/>
    <x v="7"/>
    <s v="wastes/non ag. residue"/>
    <n v="0.30352"/>
  </r>
  <r>
    <x v="2"/>
    <x v="17"/>
    <m/>
    <x v="8"/>
    <s v="wastes/non ag. residue"/>
    <n v="2.063251"/>
  </r>
  <r>
    <x v="2"/>
    <x v="17"/>
    <m/>
    <x v="18"/>
    <s v="wastes/non ag. residue"/>
    <n v="1.906972"/>
  </r>
  <r>
    <x v="2"/>
    <x v="17"/>
    <m/>
    <x v="25"/>
    <s v="wastes/non ag. residue"/>
    <n v="0.333826"/>
  </r>
  <r>
    <x v="2"/>
    <x v="17"/>
    <m/>
    <x v="12"/>
    <s v="wastes/non ag. residue"/>
    <n v="4.648964"/>
  </r>
  <r>
    <x v="2"/>
    <x v="17"/>
    <m/>
    <x v="15"/>
    <s v="wastes/non ag. residue"/>
    <n v="0.109658"/>
  </r>
  <r>
    <x v="2"/>
    <x v="18"/>
    <m/>
    <x v="13"/>
    <m/>
    <n v="17.495722"/>
  </r>
  <r>
    <x v="2"/>
    <x v="19"/>
    <s v="None"/>
    <x v="3"/>
    <s v="wastes/non ag. residue"/>
    <n v="11.32096"/>
  </r>
  <r>
    <x v="2"/>
    <x v="19"/>
    <m/>
    <x v="7"/>
    <s v="wastes/non ag. residue"/>
    <n v="6.200272"/>
  </r>
  <r>
    <x v="2"/>
    <x v="20"/>
    <m/>
    <x v="13"/>
    <m/>
    <n v="17.521232"/>
  </r>
  <r>
    <x v="2"/>
    <x v="21"/>
    <s v="None"/>
    <x v="26"/>
    <s v="wastes/non ag. residue"/>
    <n v="0.077254"/>
  </r>
  <r>
    <x v="2"/>
    <x v="21"/>
    <m/>
    <x v="27"/>
    <s v="wastes/non ag. residue"/>
    <n v="0.984967"/>
  </r>
  <r>
    <x v="2"/>
    <x v="21"/>
    <m/>
    <x v="28"/>
    <s v="wastes/non ag. residue"/>
    <n v="0.173086"/>
  </r>
  <r>
    <x v="2"/>
    <x v="21"/>
    <m/>
    <x v="17"/>
    <s v="wastes/non ag. residue"/>
    <n v="2.755184"/>
  </r>
  <r>
    <x v="2"/>
    <x v="21"/>
    <m/>
    <x v="23"/>
    <s v="wastes/non ag. residue"/>
    <n v="5.886747"/>
  </r>
  <r>
    <x v="2"/>
    <x v="21"/>
    <m/>
    <x v="4"/>
    <s v="wastes/non ag. residue"/>
    <n v="3.896796"/>
  </r>
  <r>
    <x v="2"/>
    <x v="21"/>
    <m/>
    <x v="29"/>
    <s v="wastes/non ag. residue"/>
    <n v="0.022201"/>
  </r>
  <r>
    <x v="2"/>
    <x v="21"/>
    <m/>
    <x v="30"/>
    <s v="wastes/non ag. residue"/>
    <n v="1.281189"/>
  </r>
  <r>
    <x v="2"/>
    <x v="21"/>
    <m/>
    <x v="8"/>
    <s v="wastes/non ag. residue"/>
    <n v="0.320802"/>
  </r>
  <r>
    <x v="2"/>
    <x v="21"/>
    <m/>
    <x v="31"/>
    <s v="wastes/non ag. residue"/>
    <n v="3.126522"/>
  </r>
  <r>
    <x v="2"/>
    <x v="21"/>
    <m/>
    <x v="32"/>
    <s v="wastes/non ag. residue"/>
    <n v="0.472971"/>
  </r>
  <r>
    <x v="2"/>
    <x v="21"/>
    <m/>
    <x v="18"/>
    <s v="wastes/non ag. residue"/>
    <n v="0.457291"/>
  </r>
  <r>
    <x v="2"/>
    <x v="21"/>
    <m/>
    <x v="25"/>
    <s v="wastes/non ag. residue"/>
    <n v="0.87385"/>
  </r>
  <r>
    <x v="2"/>
    <x v="21"/>
    <m/>
    <x v="12"/>
    <s v="wastes/non ag. residue"/>
    <n v="7.337993"/>
  </r>
  <r>
    <x v="2"/>
    <x v="22"/>
    <m/>
    <x v="13"/>
    <m/>
    <n v="27.666853"/>
  </r>
  <r>
    <x v="2"/>
    <x v="23"/>
    <s v="None"/>
    <x v="23"/>
    <s v="exempt from land-use criteria"/>
    <n v="0.276161"/>
  </r>
  <r>
    <x v="2"/>
    <x v="23"/>
    <m/>
    <x v="31"/>
    <s v="exempt from land-use criteria"/>
    <n v="0.062396"/>
  </r>
  <r>
    <x v="2"/>
    <x v="24"/>
    <m/>
    <x v="13"/>
    <m/>
    <n v="0.338557"/>
  </r>
  <r>
    <x v="2"/>
    <x v="25"/>
    <s v="None"/>
    <x v="33"/>
    <s v="exempt from land-use criteria"/>
    <n v="0.022943"/>
  </r>
  <r>
    <x v="2"/>
    <x v="25"/>
    <m/>
    <x v="23"/>
    <s v="exempt from land-use criteria"/>
    <n v="0.076796"/>
  </r>
  <r>
    <x v="2"/>
    <x v="25"/>
    <m/>
    <x v="8"/>
    <s v="exempt from land-use criteria"/>
    <n v="0.097023"/>
  </r>
  <r>
    <x v="2"/>
    <x v="26"/>
    <m/>
    <x v="13"/>
    <m/>
    <n v="0.196762"/>
  </r>
  <r>
    <x v="2"/>
    <x v="0"/>
    <s v="None"/>
    <x v="20"/>
    <s v="wastes/non ag. residue"/>
    <n v="0.72127"/>
  </r>
  <r>
    <x v="2"/>
    <x v="0"/>
    <m/>
    <x v="34"/>
    <s v="wastes/non ag. residue"/>
    <n v="0.032907"/>
  </r>
  <r>
    <x v="2"/>
    <x v="0"/>
    <m/>
    <x v="0"/>
    <s v="wastes/non ag. residue"/>
    <n v="13.485013"/>
  </r>
  <r>
    <x v="2"/>
    <x v="0"/>
    <m/>
    <x v="26"/>
    <s v="wastes/non ag. residue"/>
    <n v="0.546002"/>
  </r>
  <r>
    <x v="2"/>
    <x v="0"/>
    <m/>
    <x v="35"/>
    <s v="wastes/non ag. residue"/>
    <n v="0.238003"/>
  </r>
  <r>
    <x v="2"/>
    <x v="0"/>
    <m/>
    <x v="36"/>
    <s v="wastes/non ag. residue"/>
    <n v="0.015012"/>
  </r>
  <r>
    <x v="2"/>
    <x v="0"/>
    <m/>
    <x v="27"/>
    <s v="wastes/non ag. residue"/>
    <n v="5.986543"/>
  </r>
  <r>
    <x v="2"/>
    <x v="0"/>
    <m/>
    <x v="37"/>
    <s v="wastes/non ag. residue"/>
    <n v="0.191856"/>
  </r>
  <r>
    <x v="2"/>
    <x v="0"/>
    <m/>
    <x v="38"/>
    <s v="wastes/non ag. residue"/>
    <n v="0.000135"/>
  </r>
  <r>
    <x v="2"/>
    <x v="0"/>
    <m/>
    <x v="16"/>
    <s v="wastes/non ag. residue"/>
    <n v="8.165255"/>
  </r>
  <r>
    <x v="2"/>
    <x v="0"/>
    <m/>
    <x v="39"/>
    <s v="wastes/non ag. residue"/>
    <n v="0.06663"/>
  </r>
  <r>
    <x v="2"/>
    <x v="0"/>
    <m/>
    <x v="40"/>
    <s v="wastes/non ag. residue"/>
    <n v="1.880916"/>
  </r>
  <r>
    <x v="2"/>
    <x v="0"/>
    <m/>
    <x v="1"/>
    <s v="wastes/non ag. residue"/>
    <n v="0.789255"/>
  </r>
  <r>
    <x v="2"/>
    <x v="0"/>
    <m/>
    <x v="2"/>
    <s v="wastes/non ag. residue"/>
    <n v="109.967086"/>
  </r>
  <r>
    <x v="2"/>
    <x v="0"/>
    <m/>
    <x v="41"/>
    <s v="wastes/non ag. residue"/>
    <n v="3.634668"/>
  </r>
  <r>
    <x v="2"/>
    <x v="0"/>
    <m/>
    <x v="42"/>
    <s v="wastes/non ag. residue"/>
    <n v="0.000199"/>
  </r>
  <r>
    <x v="2"/>
    <x v="0"/>
    <m/>
    <x v="21"/>
    <s v="wastes/non ag. residue"/>
    <n v="0.044392"/>
  </r>
  <r>
    <x v="2"/>
    <x v="0"/>
    <m/>
    <x v="28"/>
    <s v="wastes/non ag. residue"/>
    <n v="0.075712"/>
  </r>
  <r>
    <x v="2"/>
    <x v="0"/>
    <m/>
    <x v="33"/>
    <s v="wastes/non ag. residue"/>
    <n v="1.087212"/>
  </r>
  <r>
    <x v="2"/>
    <x v="0"/>
    <m/>
    <x v="14"/>
    <s v="wastes/non ag. residue"/>
    <n v="0.470239"/>
  </r>
  <r>
    <x v="2"/>
    <x v="0"/>
    <m/>
    <x v="22"/>
    <s v="wastes/non ag. residue"/>
    <n v="0.916917"/>
  </r>
  <r>
    <x v="2"/>
    <x v="0"/>
    <m/>
    <x v="43"/>
    <s v="wastes/non ag. residue"/>
    <n v="0.088503"/>
  </r>
  <r>
    <x v="2"/>
    <x v="0"/>
    <m/>
    <x v="17"/>
    <s v="wastes/non ag. residue"/>
    <n v="9.552936"/>
  </r>
  <r>
    <x v="2"/>
    <x v="0"/>
    <m/>
    <x v="44"/>
    <s v="wastes/non ag. residue"/>
    <n v="0.004148"/>
  </r>
  <r>
    <x v="2"/>
    <x v="0"/>
    <m/>
    <x v="23"/>
    <s v="wastes/non ag. residue"/>
    <n v="12.789513"/>
  </r>
  <r>
    <x v="2"/>
    <x v="0"/>
    <m/>
    <x v="45"/>
    <s v="wastes/non ag. residue"/>
    <n v="7.817522"/>
  </r>
  <r>
    <x v="2"/>
    <x v="0"/>
    <m/>
    <x v="46"/>
    <s v="wastes/non ag. residue"/>
    <n v="3.632306"/>
  </r>
  <r>
    <x v="2"/>
    <x v="0"/>
    <m/>
    <x v="47"/>
    <s v="wastes/non ag. residue"/>
    <n v="0.498484"/>
  </r>
  <r>
    <x v="2"/>
    <x v="0"/>
    <m/>
    <x v="3"/>
    <s v="wastes/non ag. residue"/>
    <n v="8.511957"/>
  </r>
  <r>
    <x v="2"/>
    <x v="0"/>
    <m/>
    <x v="4"/>
    <s v="wastes/non ag. residue"/>
    <n v="3.352476"/>
  </r>
  <r>
    <x v="2"/>
    <x v="0"/>
    <m/>
    <x v="48"/>
    <s v="wastes/non ag. residue"/>
    <n v="0.149062"/>
  </r>
  <r>
    <x v="2"/>
    <x v="0"/>
    <m/>
    <x v="24"/>
    <s v="wastes/non ag. residue"/>
    <n v="0.102651"/>
  </r>
  <r>
    <x v="2"/>
    <x v="0"/>
    <m/>
    <x v="5"/>
    <s v="wastes/non ag. residue"/>
    <n v="2.482805"/>
  </r>
  <r>
    <x v="2"/>
    <x v="0"/>
    <m/>
    <x v="49"/>
    <s v="wastes/non ag. residue"/>
    <n v="0.421398"/>
  </r>
  <r>
    <x v="2"/>
    <x v="0"/>
    <m/>
    <x v="50"/>
    <s v="wastes/non ag. residue"/>
    <n v="1.586465"/>
  </r>
  <r>
    <x v="2"/>
    <x v="0"/>
    <m/>
    <x v="6"/>
    <s v="wastes/non ag. residue"/>
    <n v="0.400824"/>
  </r>
  <r>
    <x v="2"/>
    <x v="0"/>
    <m/>
    <x v="51"/>
    <s v="wastes/non ag. residue"/>
    <n v="0.021224"/>
  </r>
  <r>
    <x v="2"/>
    <x v="0"/>
    <m/>
    <x v="7"/>
    <s v="wastes/non ag. residue"/>
    <n v="42.12251"/>
  </r>
  <r>
    <x v="2"/>
    <x v="0"/>
    <m/>
    <x v="52"/>
    <s v="wastes/non ag. residue"/>
    <n v="0.96758"/>
  </r>
  <r>
    <x v="2"/>
    <x v="0"/>
    <m/>
    <x v="8"/>
    <s v="wastes/non ag. residue"/>
    <n v="28.685454"/>
  </r>
  <r>
    <x v="2"/>
    <x v="0"/>
    <m/>
    <x v="53"/>
    <s v="wastes/non ag. residue"/>
    <n v="0.025937"/>
  </r>
  <r>
    <x v="2"/>
    <x v="0"/>
    <m/>
    <x v="54"/>
    <s v="wastes/non ag. residue"/>
    <n v="0.030231"/>
  </r>
  <r>
    <x v="2"/>
    <x v="0"/>
    <m/>
    <x v="55"/>
    <s v="wastes/non ag. residue"/>
    <n v="1.207534"/>
  </r>
  <r>
    <x v="2"/>
    <x v="0"/>
    <m/>
    <x v="9"/>
    <s v="wastes/non ag. residue"/>
    <n v="1.026899"/>
  </r>
  <r>
    <x v="2"/>
    <x v="0"/>
    <m/>
    <x v="31"/>
    <s v="wastes/non ag. residue"/>
    <n v="1.010469"/>
  </r>
  <r>
    <x v="2"/>
    <x v="0"/>
    <m/>
    <x v="56"/>
    <s v="wastes/non ag. residue"/>
    <n v="1.493384"/>
  </r>
  <r>
    <x v="2"/>
    <x v="0"/>
    <m/>
    <x v="57"/>
    <s v="wastes/non ag. residue"/>
    <n v="0.852332"/>
  </r>
  <r>
    <x v="2"/>
    <x v="0"/>
    <m/>
    <x v="58"/>
    <s v="wastes/non ag. residue"/>
    <n v="1.842532"/>
  </r>
  <r>
    <x v="2"/>
    <x v="0"/>
    <m/>
    <x v="59"/>
    <s v="wastes/non ag. residue"/>
    <n v="1.728577"/>
  </r>
  <r>
    <x v="2"/>
    <x v="0"/>
    <m/>
    <x v="60"/>
    <s v="wastes/non ag. residue"/>
    <n v="14.46842"/>
  </r>
  <r>
    <x v="2"/>
    <x v="0"/>
    <m/>
    <x v="32"/>
    <s v="wastes/non ag. residue"/>
    <n v="0.272067"/>
  </r>
  <r>
    <x v="2"/>
    <x v="0"/>
    <m/>
    <x v="10"/>
    <s v="wastes/non ag. residue"/>
    <n v="12.345575"/>
  </r>
  <r>
    <x v="2"/>
    <x v="0"/>
    <m/>
    <x v="61"/>
    <s v="wastes/non ag. residue"/>
    <n v="0.034347"/>
  </r>
  <r>
    <x v="2"/>
    <x v="0"/>
    <m/>
    <x v="62"/>
    <s v="wastes/non ag. residue"/>
    <n v="0.123054"/>
  </r>
  <r>
    <x v="2"/>
    <x v="0"/>
    <m/>
    <x v="63"/>
    <s v="wastes/non ag. residue"/>
    <n v="3.644175"/>
  </r>
  <r>
    <x v="2"/>
    <x v="0"/>
    <m/>
    <x v="64"/>
    <s v="wastes/non ag. residue"/>
    <n v="9.040322"/>
  </r>
  <r>
    <x v="2"/>
    <x v="0"/>
    <m/>
    <x v="65"/>
    <s v="wastes/non ag. residue"/>
    <n v="0.032793"/>
  </r>
  <r>
    <x v="2"/>
    <x v="0"/>
    <m/>
    <x v="66"/>
    <s v="wastes/non ag. residue"/>
    <n v="2.227023"/>
  </r>
  <r>
    <x v="2"/>
    <x v="0"/>
    <m/>
    <x v="18"/>
    <s v="wastes/non ag. residue"/>
    <n v="53.42992"/>
  </r>
  <r>
    <x v="2"/>
    <x v="0"/>
    <m/>
    <x v="67"/>
    <s v="wastes/non ag. residue"/>
    <n v="0.124798"/>
  </r>
  <r>
    <x v="2"/>
    <x v="0"/>
    <m/>
    <x v="25"/>
    <s v="wastes/non ag. residue"/>
    <n v="0.026359"/>
  </r>
  <r>
    <x v="2"/>
    <x v="0"/>
    <m/>
    <x v="11"/>
    <s v="wastes/non ag. residue"/>
    <n v="7.480916"/>
  </r>
  <r>
    <x v="2"/>
    <x v="0"/>
    <m/>
    <x v="68"/>
    <s v="wastes/non ag. residue"/>
    <n v="0.26556"/>
  </r>
  <r>
    <x v="2"/>
    <x v="0"/>
    <m/>
    <x v="69"/>
    <s v="wastes/non ag. residue"/>
    <n v="0.093674"/>
  </r>
  <r>
    <x v="2"/>
    <x v="0"/>
    <m/>
    <x v="70"/>
    <s v="wastes/non ag. residue"/>
    <n v="1.25857"/>
  </r>
  <r>
    <x v="2"/>
    <x v="0"/>
    <m/>
    <x v="71"/>
    <s v="wastes/non ag. residue"/>
    <n v="0.177358"/>
  </r>
  <r>
    <x v="2"/>
    <x v="0"/>
    <m/>
    <x v="72"/>
    <s v="wastes/non ag. residue"/>
    <n v="0.048327"/>
  </r>
  <r>
    <x v="2"/>
    <x v="0"/>
    <m/>
    <x v="73"/>
    <s v="wastes/non ag. residue"/>
    <n v="9.821332"/>
  </r>
  <r>
    <x v="2"/>
    <x v="0"/>
    <m/>
    <x v="12"/>
    <s v="wastes/non ag. residue"/>
    <n v="125.320782"/>
  </r>
  <r>
    <x v="2"/>
    <x v="0"/>
    <m/>
    <x v="15"/>
    <s v="wastes/non ag. residue"/>
    <n v="145.925896"/>
  </r>
  <r>
    <x v="2"/>
    <x v="0"/>
    <m/>
    <x v="74"/>
    <s v="wastes/non ag. residue"/>
    <n v="1.625326"/>
  </r>
  <r>
    <x v="2"/>
    <x v="1"/>
    <m/>
    <x v="13"/>
    <m/>
    <n v="668.507529"/>
  </r>
  <r>
    <x v="2"/>
    <x v="27"/>
    <s v="None"/>
    <x v="18"/>
    <s v="wastes/non ag. residue"/>
    <n v="8.979365"/>
  </r>
  <r>
    <x v="2"/>
    <x v="28"/>
    <m/>
    <x v="13"/>
    <m/>
    <n v="8.979365"/>
  </r>
  <r>
    <x v="3"/>
    <x v="2"/>
    <m/>
    <x v="13"/>
    <m/>
    <n v="801.592501"/>
  </r>
  <r>
    <x v="4"/>
    <x v="29"/>
    <s v="Natural gas as process fuel in CHP plant"/>
    <x v="16"/>
    <s v="Voluntary scheme - met land criteria"/>
    <n v="15.4403"/>
  </r>
  <r>
    <x v="4"/>
    <x v="29"/>
    <m/>
    <x v="17"/>
    <s v="Voluntary scheme - met land criteria"/>
    <n v="21.47414"/>
  </r>
  <r>
    <x v="4"/>
    <x v="29"/>
    <m/>
    <x v="75"/>
    <s v="Voluntary scheme - met land criteria"/>
    <n v="4.607068"/>
  </r>
  <r>
    <x v="4"/>
    <x v="29"/>
    <m/>
    <x v="31"/>
    <s v="Voluntary scheme - met land criteria"/>
    <n v="0.861378"/>
  </r>
  <r>
    <x v="4"/>
    <x v="29"/>
    <m/>
    <x v="60"/>
    <s v="Voluntary scheme - met land criteria"/>
    <n v="13.163209"/>
  </r>
  <r>
    <x v="4"/>
    <x v="29"/>
    <m/>
    <x v="18"/>
    <s v="Voluntary scheme - met land criteria"/>
    <n v="15.489326"/>
  </r>
  <r>
    <x v="4"/>
    <x v="29"/>
    <s v="None"/>
    <x v="27"/>
    <s v="Voluntary scheme - met land criteria"/>
    <n v="0.198323"/>
  </r>
  <r>
    <x v="4"/>
    <x v="29"/>
    <m/>
    <x v="16"/>
    <s v="Voluntary scheme - met land criteria"/>
    <n v="1.241069"/>
  </r>
  <r>
    <x v="4"/>
    <x v="29"/>
    <m/>
    <x v="28"/>
    <s v="Voluntary scheme - met land criteria"/>
    <n v="0.809463"/>
  </r>
  <r>
    <x v="4"/>
    <x v="29"/>
    <m/>
    <x v="17"/>
    <s v="Voluntary scheme - met land criteria"/>
    <n v="1.472984"/>
  </r>
  <r>
    <x v="4"/>
    <x v="29"/>
    <m/>
    <x v="75"/>
    <s v="Voluntary scheme - met land criteria"/>
    <n v="4.693026"/>
  </r>
  <r>
    <x v="4"/>
    <x v="29"/>
    <m/>
    <x v="31"/>
    <s v="Voluntary scheme - met land criteria"/>
    <n v="5.544326"/>
  </r>
  <r>
    <x v="4"/>
    <x v="29"/>
    <m/>
    <x v="60"/>
    <s v="Voluntary scheme - met land criteria"/>
    <n v="12.452388"/>
  </r>
  <r>
    <x v="4"/>
    <x v="29"/>
    <m/>
    <x v="64"/>
    <s v="Voluntary scheme - met land criteria"/>
    <n v="2.480078"/>
  </r>
  <r>
    <x v="4"/>
    <x v="29"/>
    <m/>
    <x v="18"/>
    <s v="Voluntary scheme - met land criteria"/>
    <n v="3.225491"/>
  </r>
  <r>
    <x v="4"/>
    <x v="30"/>
    <m/>
    <x v="13"/>
    <m/>
    <n v="103.152569"/>
  </r>
  <r>
    <x v="4"/>
    <x v="31"/>
    <s v="None"/>
    <x v="72"/>
    <s v="Voluntary scheme - met land criteria"/>
    <n v="99.834209"/>
  </r>
  <r>
    <x v="4"/>
    <x v="31"/>
    <m/>
    <x v="15"/>
    <s v="Voluntary scheme - met land criteria"/>
    <n v="9.120586"/>
  </r>
  <r>
    <x v="4"/>
    <x v="32"/>
    <m/>
    <x v="13"/>
    <m/>
    <n v="108.954795"/>
  </r>
  <r>
    <x v="4"/>
    <x v="9"/>
    <s v="None"/>
    <x v="28"/>
    <s v="wastes/non ag. residue"/>
    <n v="0.350863"/>
  </r>
  <r>
    <x v="4"/>
    <x v="9"/>
    <m/>
    <x v="17"/>
    <s v="wastes/non ag. residue"/>
    <n v="0.547542"/>
  </r>
  <r>
    <x v="4"/>
    <x v="9"/>
    <m/>
    <x v="23"/>
    <s v="wastes/non ag. residue"/>
    <n v="17.699138"/>
  </r>
  <r>
    <x v="4"/>
    <x v="9"/>
    <m/>
    <x v="31"/>
    <s v="wastes/non ag. residue"/>
    <n v="3.275792"/>
  </r>
  <r>
    <x v="4"/>
    <x v="9"/>
    <m/>
    <x v="18"/>
    <s v="wastes/non ag. residue"/>
    <n v="2.512774"/>
  </r>
  <r>
    <x v="4"/>
    <x v="10"/>
    <m/>
    <x v="13"/>
    <m/>
    <n v="24.386109"/>
  </r>
  <r>
    <x v="4"/>
    <x v="33"/>
    <s v="None"/>
    <x v="18"/>
    <s v="wastes/non ag. residue"/>
    <n v="2.732532"/>
  </r>
  <r>
    <x v="4"/>
    <x v="34"/>
    <m/>
    <x v="13"/>
    <m/>
    <n v="2.732532"/>
  </r>
  <r>
    <x v="4"/>
    <x v="35"/>
    <s v="None"/>
    <x v="17"/>
    <s v="Voluntary scheme - met land criteria"/>
    <n v="0.037232"/>
  </r>
  <r>
    <x v="4"/>
    <x v="35"/>
    <m/>
    <x v="23"/>
    <s v="Voluntary scheme - met land criteria"/>
    <n v="0.002742"/>
  </r>
  <r>
    <x v="4"/>
    <x v="35"/>
    <m/>
    <x v="31"/>
    <s v="Voluntary scheme - met land criteria"/>
    <n v="0.204018"/>
  </r>
  <r>
    <x v="4"/>
    <x v="36"/>
    <m/>
    <x v="13"/>
    <m/>
    <n v="0.243992"/>
  </r>
  <r>
    <x v="4"/>
    <x v="37"/>
    <s v="None"/>
    <x v="24"/>
    <s v="Voluntary scheme - met land criteria"/>
    <n v="0.12756"/>
  </r>
  <r>
    <x v="4"/>
    <x v="38"/>
    <m/>
    <x v="13"/>
    <m/>
    <n v="0.12756"/>
  </r>
  <r>
    <x v="4"/>
    <x v="39"/>
    <s v="None"/>
    <x v="27"/>
    <s v="wastes/non ag. residue"/>
    <n v="36.478995"/>
  </r>
  <r>
    <x v="4"/>
    <x v="39"/>
    <m/>
    <x v="17"/>
    <s v="wastes/non ag. residue"/>
    <n v="83.813531"/>
  </r>
  <r>
    <x v="4"/>
    <x v="39"/>
    <m/>
    <x v="23"/>
    <s v="wastes/non ag. residue"/>
    <n v="16.915151"/>
  </r>
  <r>
    <x v="4"/>
    <x v="39"/>
    <m/>
    <x v="8"/>
    <s v="wastes/non ag. residue"/>
    <n v="1.05911"/>
  </r>
  <r>
    <x v="4"/>
    <x v="39"/>
    <m/>
    <x v="31"/>
    <s v="wastes/non ag. residue"/>
    <n v="21.106137"/>
  </r>
  <r>
    <x v="4"/>
    <x v="40"/>
    <m/>
    <x v="13"/>
    <m/>
    <n v="159.372924"/>
  </r>
  <r>
    <x v="4"/>
    <x v="41"/>
    <s v="None"/>
    <x v="17"/>
    <s v="Settlement"/>
    <n v="0.058332"/>
  </r>
  <r>
    <x v="4"/>
    <x v="41"/>
    <m/>
    <x v="13"/>
    <s v="Voluntary scheme - met land criteria"/>
    <n v="74.87655"/>
  </r>
  <r>
    <x v="4"/>
    <x v="41"/>
    <m/>
    <x v="23"/>
    <s v="Voluntary scheme - met land criteria"/>
    <n v="3.94343"/>
  </r>
  <r>
    <x v="4"/>
    <x v="41"/>
    <m/>
    <x v="12"/>
    <s v="Cropland - non-protected"/>
    <n v="2.898953"/>
  </r>
  <r>
    <x v="4"/>
    <x v="41"/>
    <m/>
    <x v="13"/>
    <s v="Voluntary scheme - met land criteria"/>
    <n v="43.423313"/>
  </r>
  <r>
    <x v="4"/>
    <x v="42"/>
    <m/>
    <x v="13"/>
    <m/>
    <n v="125.200578"/>
  </r>
  <r>
    <x v="4"/>
    <x v="43"/>
    <s v="None"/>
    <x v="38"/>
    <s v="Voluntary scheme - met land criteria"/>
    <n v="10.112181"/>
  </r>
  <r>
    <x v="4"/>
    <x v="43"/>
    <m/>
    <x v="76"/>
    <s v="Voluntary scheme - met land criteria"/>
    <n v="1.859257"/>
  </r>
  <r>
    <x v="4"/>
    <x v="43"/>
    <m/>
    <x v="77"/>
    <s v="Voluntary scheme - met land criteria"/>
    <n v="3.427489"/>
  </r>
  <r>
    <x v="4"/>
    <x v="43"/>
    <m/>
    <x v="9"/>
    <s v="Voluntary scheme - met land criteria"/>
    <n v="10.002869"/>
  </r>
  <r>
    <x v="4"/>
    <x v="44"/>
    <m/>
    <x v="13"/>
    <m/>
    <n v="25.401796"/>
  </r>
  <r>
    <x v="4"/>
    <x v="45"/>
    <s v="None"/>
    <x v="23"/>
    <s v="Voluntary scheme - met land criteria"/>
    <n v="0.085107"/>
  </r>
  <r>
    <x v="4"/>
    <x v="45"/>
    <m/>
    <x v="30"/>
    <s v="Voluntary scheme - met land criteria"/>
    <n v="1.14733"/>
  </r>
  <r>
    <x v="4"/>
    <x v="46"/>
    <m/>
    <x v="13"/>
    <m/>
    <n v="1.232437"/>
  </r>
  <r>
    <x v="4"/>
    <x v="47"/>
    <s v="Natural gas as process fuel in CHP plant"/>
    <x v="17"/>
    <s v="Voluntary scheme - met land criteria"/>
    <n v="8.132297"/>
  </r>
  <r>
    <x v="4"/>
    <x v="47"/>
    <m/>
    <x v="72"/>
    <s v="Voluntary scheme - met land criteria"/>
    <n v="2.682436"/>
  </r>
  <r>
    <x v="4"/>
    <x v="47"/>
    <m/>
    <x v="12"/>
    <s v="Cropland - non-protected"/>
    <n v="25.346259"/>
  </r>
  <r>
    <x v="4"/>
    <x v="47"/>
    <m/>
    <x v="13"/>
    <s v="Voluntary scheme - met land criteria"/>
    <n v="73.817477"/>
  </r>
  <r>
    <x v="4"/>
    <x v="47"/>
    <s v="Natural gas as process fuel in conventional boiler"/>
    <x v="17"/>
    <s v="Voluntary scheme - met land criteria"/>
    <n v="0.831708"/>
  </r>
  <r>
    <x v="4"/>
    <x v="47"/>
    <m/>
    <x v="23"/>
    <s v="Voluntary scheme - met land criteria"/>
    <n v="0.063838"/>
  </r>
  <r>
    <x v="4"/>
    <x v="47"/>
    <s v="None"/>
    <x v="28"/>
    <s v="Voluntary scheme - met land criteria"/>
    <n v="1.322641"/>
  </r>
  <r>
    <x v="4"/>
    <x v="47"/>
    <m/>
    <x v="33"/>
    <s v="Voluntary scheme - met land criteria"/>
    <n v="0.203472"/>
  </r>
  <r>
    <x v="4"/>
    <x v="47"/>
    <m/>
    <x v="17"/>
    <s v="Voluntary scheme - met land criteria"/>
    <n v="2.310756"/>
  </r>
  <r>
    <x v="4"/>
    <x v="47"/>
    <m/>
    <x v="75"/>
    <s v="Voluntary scheme - met land criteria"/>
    <n v="0.294004"/>
  </r>
  <r>
    <x v="4"/>
    <x v="47"/>
    <m/>
    <x v="64"/>
    <s v="Voluntary scheme - met land criteria"/>
    <n v="0.2462"/>
  </r>
  <r>
    <x v="4"/>
    <x v="47"/>
    <m/>
    <x v="67"/>
    <s v="Voluntary scheme - met land criteria"/>
    <n v="2.85871"/>
  </r>
  <r>
    <x v="4"/>
    <x v="47"/>
    <m/>
    <x v="72"/>
    <s v="Voluntary scheme - met land criteria"/>
    <n v="3.653665"/>
  </r>
  <r>
    <x v="4"/>
    <x v="47"/>
    <m/>
    <x v="12"/>
    <s v="Voluntary scheme - met land criteria"/>
    <n v="71.510479"/>
  </r>
  <r>
    <x v="4"/>
    <x v="48"/>
    <m/>
    <x v="13"/>
    <m/>
    <n v="193.273942"/>
  </r>
  <r>
    <x v="5"/>
    <x v="2"/>
    <m/>
    <x v="13"/>
    <m/>
    <n v="744.079234"/>
  </r>
  <r>
    <x v="6"/>
    <x v="49"/>
    <s v="None"/>
    <x v="26"/>
    <s v="Voluntary scheme - met land criteria"/>
    <n v="0.45503328"/>
  </r>
  <r>
    <x v="6"/>
    <x v="50"/>
    <m/>
    <x v="13"/>
    <m/>
    <n v="0.2394912"/>
  </r>
  <r>
    <x v="6"/>
    <x v="9"/>
    <s v="None"/>
    <x v="26"/>
    <s v="wastes/non ag. residue"/>
    <n v="0.38378632"/>
  </r>
  <r>
    <x v="6"/>
    <x v="9"/>
    <m/>
    <x v="23"/>
    <s v="wastes/non ag. residue"/>
    <n v="2.80748617"/>
  </r>
  <r>
    <x v="6"/>
    <x v="9"/>
    <m/>
    <x v="67"/>
    <s v="wastes/non ag. residue"/>
    <n v="5.2910326"/>
  </r>
  <r>
    <x v="6"/>
    <x v="10"/>
    <m/>
    <x v="13"/>
    <m/>
    <n v="4.4643711"/>
  </r>
  <r>
    <x v="6"/>
    <x v="51"/>
    <s v="None"/>
    <x v="26"/>
    <s v="Voluntary scheme - met land criteria"/>
    <n v="0.47711565"/>
  </r>
  <r>
    <x v="6"/>
    <x v="51"/>
    <m/>
    <x v="67"/>
    <s v="Voluntary scheme - met land criteria"/>
    <n v="0.596011"/>
  </r>
  <r>
    <x v="6"/>
    <x v="52"/>
    <m/>
    <x v="13"/>
    <m/>
    <n v="0.5648035"/>
  </r>
  <r>
    <x v="6"/>
    <x v="53"/>
    <s v="None"/>
    <x v="67"/>
    <s v="wastes/non ag. residue"/>
    <n v="0.31893989"/>
  </r>
  <r>
    <x v="6"/>
    <x v="54"/>
    <m/>
    <x v="13"/>
    <m/>
    <n v="0.1678631"/>
  </r>
  <r>
    <x v="6"/>
    <x v="55"/>
    <s v="None"/>
    <x v="12"/>
    <s v="wastes/non ag. residue"/>
    <n v="0.00519479"/>
  </r>
  <r>
    <x v="6"/>
    <x v="56"/>
    <m/>
    <x v="13"/>
    <m/>
    <n v="0.0027341"/>
  </r>
  <r>
    <x v="6"/>
    <x v="57"/>
    <s v="None"/>
    <x v="26"/>
    <s v="Voluntary scheme - met land criteria"/>
    <n v="0.04808881"/>
  </r>
  <r>
    <x v="6"/>
    <x v="58"/>
    <m/>
    <x v="13"/>
    <m/>
    <n v="0.0253099"/>
  </r>
  <r>
    <x v="6"/>
    <x v="59"/>
    <s v="None"/>
    <x v="75"/>
    <s v="wastes/non ag. residue"/>
    <n v="0.1227039"/>
  </r>
  <r>
    <x v="6"/>
    <x v="59"/>
    <m/>
    <x v="67"/>
    <s v="wastes/non ag. residue"/>
    <n v="0.54440966"/>
  </r>
  <r>
    <x v="6"/>
    <x v="60"/>
    <m/>
    <x v="13"/>
    <m/>
    <n v="0.3511124"/>
  </r>
  <r>
    <x v="6"/>
    <x v="61"/>
    <s v="None"/>
    <x v="26"/>
    <s v="wastes/non ag. residue"/>
    <n v="0.09473723"/>
  </r>
  <r>
    <x v="6"/>
    <x v="62"/>
    <m/>
    <x v="13"/>
    <m/>
    <n v="0.0498617"/>
  </r>
  <r>
    <x v="7"/>
    <x v="2"/>
    <m/>
    <x v="13"/>
    <m/>
    <n v="5.865547"/>
  </r>
  <r>
    <x v="8"/>
    <x v="49"/>
    <s v="None"/>
    <x v="33"/>
    <s v="Voluntary scheme - met land criteria"/>
    <n v="0.460585"/>
  </r>
  <r>
    <x v="8"/>
    <x v="50"/>
    <m/>
    <x v="13"/>
    <m/>
    <n v="0.460585"/>
  </r>
  <r>
    <x v="8"/>
    <x v="7"/>
    <s v="None"/>
    <x v="33"/>
    <s v="wastes/non ag. residue"/>
    <n v="12.205974"/>
  </r>
  <r>
    <x v="8"/>
    <x v="8"/>
    <m/>
    <x v="13"/>
    <m/>
    <n v="12.205974"/>
  </r>
  <r>
    <x v="8"/>
    <x v="63"/>
    <s v="None"/>
    <x v="33"/>
    <s v="wastes/non ag. residue"/>
    <n v="3.128091"/>
  </r>
  <r>
    <x v="8"/>
    <x v="63"/>
    <m/>
    <x v="23"/>
    <s v="wastes/non ag. residue"/>
    <n v="0.263893"/>
  </r>
  <r>
    <x v="8"/>
    <x v="64"/>
    <m/>
    <x v="13"/>
    <m/>
    <n v="3.391984"/>
  </r>
  <r>
    <x v="8"/>
    <x v="9"/>
    <s v="None"/>
    <x v="33"/>
    <s v="wastes/non ag. residue"/>
    <n v="3.068946"/>
  </r>
  <r>
    <x v="8"/>
    <x v="9"/>
    <m/>
    <x v="23"/>
    <s v="wastes/non ag. residue"/>
    <n v="9.110501"/>
  </r>
  <r>
    <x v="8"/>
    <x v="9"/>
    <m/>
    <x v="8"/>
    <s v="wastes/non ag. residue"/>
    <n v="0.26708"/>
  </r>
  <r>
    <x v="8"/>
    <x v="10"/>
    <m/>
    <x v="13"/>
    <m/>
    <n v="12.446527"/>
  </r>
  <r>
    <x v="8"/>
    <x v="65"/>
    <s v="None"/>
    <x v="8"/>
    <s v="wastes/non ag. residue"/>
    <n v="13.616338"/>
  </r>
  <r>
    <x v="8"/>
    <x v="66"/>
    <m/>
    <x v="13"/>
    <m/>
    <n v="13.616338"/>
  </r>
  <r>
    <x v="8"/>
    <x v="53"/>
    <s v="None"/>
    <x v="33"/>
    <s v="wastes/non ag. residue"/>
    <n v="0.023091"/>
  </r>
  <r>
    <x v="8"/>
    <x v="54"/>
    <m/>
    <x v="13"/>
    <m/>
    <n v="0.023091"/>
  </r>
  <r>
    <x v="8"/>
    <x v="55"/>
    <s v="None"/>
    <x v="8"/>
    <s v="wastes/non ag. residue"/>
    <n v="6.022975"/>
  </r>
  <r>
    <x v="8"/>
    <x v="56"/>
    <m/>
    <x v="13"/>
    <m/>
    <n v="6.022975"/>
  </r>
  <r>
    <x v="8"/>
    <x v="15"/>
    <s v="None"/>
    <x v="33"/>
    <s v="wastes/non ag. residue"/>
    <n v="0.453983"/>
  </r>
  <r>
    <x v="8"/>
    <x v="16"/>
    <m/>
    <x v="13"/>
    <m/>
    <n v="0.453983"/>
  </r>
  <r>
    <x v="8"/>
    <x v="67"/>
    <s v="None"/>
    <x v="8"/>
    <s v="exempt from land-use criteria"/>
    <n v="0.014959"/>
  </r>
  <r>
    <x v="8"/>
    <x v="68"/>
    <m/>
    <x v="13"/>
    <m/>
    <n v="0.014959"/>
  </r>
  <r>
    <x v="8"/>
    <x v="57"/>
    <s v="None"/>
    <x v="33"/>
    <s v="Voluntary scheme - met land criteria"/>
    <n v="2.967639"/>
  </r>
  <r>
    <x v="8"/>
    <x v="58"/>
    <m/>
    <x v="13"/>
    <m/>
    <n v="2.967639"/>
  </r>
  <r>
    <x v="8"/>
    <x v="41"/>
    <s v="None"/>
    <x v="8"/>
    <s v="Voluntary scheme - met land criteria"/>
    <n v="0.283128"/>
  </r>
  <r>
    <x v="8"/>
    <x v="42"/>
    <m/>
    <x v="13"/>
    <m/>
    <n v="0.283128"/>
  </r>
  <r>
    <x v="8"/>
    <x v="59"/>
    <s v="None"/>
    <x v="8"/>
    <s v="wastes/non ag. residue"/>
    <n v="4.817244"/>
  </r>
  <r>
    <x v="8"/>
    <x v="60"/>
    <m/>
    <x v="13"/>
    <m/>
    <n v="4.817244"/>
  </r>
  <r>
    <x v="8"/>
    <x v="21"/>
    <s v="None"/>
    <x v="8"/>
    <s v="wastes/non ag. residue"/>
    <n v="0.008941"/>
  </r>
  <r>
    <x v="8"/>
    <x v="22"/>
    <m/>
    <x v="13"/>
    <m/>
    <n v="0.008941"/>
  </r>
  <r>
    <x v="8"/>
    <x v="27"/>
    <s v="None"/>
    <x v="33"/>
    <s v="wastes/non ag. residue"/>
    <n v="0.034265"/>
  </r>
  <r>
    <x v="8"/>
    <x v="28"/>
    <m/>
    <x v="13"/>
    <m/>
    <n v="0.034265"/>
  </r>
  <r>
    <x v="8"/>
    <x v="61"/>
    <s v="None"/>
    <x v="33"/>
    <s v="wastes/non ag. residue"/>
    <n v="6.725345"/>
  </r>
  <r>
    <x v="8"/>
    <x v="61"/>
    <m/>
    <x v="23"/>
    <s v="wastes/non ag. residue"/>
    <n v="0.924053"/>
  </r>
  <r>
    <x v="8"/>
    <x v="62"/>
    <m/>
    <x v="13"/>
    <m/>
    <n v="7.649398"/>
  </r>
  <r>
    <x v="9"/>
    <x v="2"/>
    <m/>
    <x v="13"/>
    <m/>
    <n v="64.397031"/>
  </r>
  <r>
    <x v="10"/>
    <x v="0"/>
    <s v="None"/>
    <x v="0"/>
    <s v="wastes/non ag. residue"/>
    <n v="0.062192"/>
  </r>
  <r>
    <x v="10"/>
    <x v="0"/>
    <m/>
    <x v="1"/>
    <s v="wastes/non ag. residue"/>
    <n v="0.044485"/>
  </r>
  <r>
    <x v="10"/>
    <x v="0"/>
    <m/>
    <x v="2"/>
    <s v="wastes/non ag. residue"/>
    <n v="0.227569"/>
  </r>
  <r>
    <x v="10"/>
    <x v="0"/>
    <m/>
    <x v="3"/>
    <s v="wastes/non ag. residue"/>
    <n v="0.140729"/>
  </r>
  <r>
    <x v="10"/>
    <x v="0"/>
    <m/>
    <x v="4"/>
    <s v="wastes/non ag. residue"/>
    <n v="0.160186"/>
  </r>
  <r>
    <x v="10"/>
    <x v="0"/>
    <m/>
    <x v="5"/>
    <s v="wastes/non ag. residue"/>
    <n v="0.09011"/>
  </r>
  <r>
    <x v="10"/>
    <x v="0"/>
    <m/>
    <x v="6"/>
    <s v="wastes/non ag. residue"/>
    <n v="0.031257"/>
  </r>
  <r>
    <x v="10"/>
    <x v="0"/>
    <m/>
    <x v="7"/>
    <s v="wastes/non ag. residue"/>
    <n v="0.068838"/>
  </r>
  <r>
    <x v="10"/>
    <x v="0"/>
    <m/>
    <x v="8"/>
    <s v="wastes/non ag. residue"/>
    <n v="0.034436"/>
  </r>
  <r>
    <x v="10"/>
    <x v="0"/>
    <m/>
    <x v="9"/>
    <s v="wastes/non ag. residue"/>
    <n v="0.107876"/>
  </r>
  <r>
    <x v="10"/>
    <x v="0"/>
    <m/>
    <x v="10"/>
    <s v="wastes/non ag. residue"/>
    <n v="0.009268"/>
  </r>
  <r>
    <x v="10"/>
    <x v="0"/>
    <m/>
    <x v="11"/>
    <s v="wastes/non ag. residue"/>
    <n v="0.157583"/>
  </r>
  <r>
    <x v="10"/>
    <x v="0"/>
    <m/>
    <x v="12"/>
    <s v="wastes/non ag. residue"/>
    <n v="0.080153"/>
  </r>
  <r>
    <x v="10"/>
    <x v="1"/>
    <m/>
    <x v="13"/>
    <m/>
    <n v="1.214682"/>
  </r>
  <r>
    <x v="11"/>
    <x v="2"/>
    <m/>
    <x v="13"/>
    <m/>
    <n v="1.214682"/>
  </r>
  <r>
    <x v="12"/>
    <x v="11"/>
    <s v="None"/>
    <x v="7"/>
    <s v="wastes/non ag. residue"/>
    <n v="0.754722"/>
  </r>
  <r>
    <x v="12"/>
    <x v="12"/>
    <m/>
    <x v="13"/>
    <m/>
    <n v="0.754722"/>
  </r>
  <r>
    <x v="12"/>
    <x v="27"/>
    <s v="None"/>
    <x v="7"/>
    <s v="wastes/non ag. residue"/>
    <n v="0.523048"/>
  </r>
  <r>
    <x v="12"/>
    <x v="28"/>
    <m/>
    <x v="13"/>
    <m/>
    <n v="0.523048"/>
  </r>
  <r>
    <x v="13"/>
    <x v="2"/>
    <m/>
    <x v="13"/>
    <m/>
    <n v="1.27777"/>
  </r>
  <r>
    <x v="14"/>
    <x v="9"/>
    <s v="None"/>
    <x v="4"/>
    <s v="wastes/non ag. residue"/>
    <n v="0.001024"/>
  </r>
  <r>
    <x v="14"/>
    <x v="9"/>
    <m/>
    <x v="12"/>
    <s v="wastes/non ag. residue"/>
    <n v="0.000944"/>
  </r>
  <r>
    <x v="14"/>
    <x v="10"/>
    <m/>
    <x v="13"/>
    <m/>
    <n v="0.001968"/>
  </r>
  <r>
    <x v="14"/>
    <x v="69"/>
    <s v="None"/>
    <x v="0"/>
    <s v="Voluntary scheme - met land criteria"/>
    <n v="0.026816"/>
  </r>
  <r>
    <x v="14"/>
    <x v="69"/>
    <m/>
    <x v="17"/>
    <s v="Voluntary scheme - met land criteria"/>
    <n v="0.284935"/>
  </r>
  <r>
    <x v="14"/>
    <x v="69"/>
    <m/>
    <x v="23"/>
    <s v="Voluntary scheme - met land criteria"/>
    <n v="0.026015"/>
  </r>
  <r>
    <x v="14"/>
    <x v="69"/>
    <m/>
    <x v="75"/>
    <s v="Voluntary scheme - met land criteria"/>
    <n v="0.128164"/>
  </r>
  <r>
    <x v="14"/>
    <x v="69"/>
    <m/>
    <x v="29"/>
    <s v="Voluntary scheme - met land criteria"/>
    <n v="0.051821"/>
  </r>
  <r>
    <x v="14"/>
    <x v="69"/>
    <m/>
    <x v="60"/>
    <s v="Voluntary scheme - met land criteria"/>
    <n v="0.128705"/>
  </r>
  <r>
    <x v="14"/>
    <x v="69"/>
    <m/>
    <x v="12"/>
    <s v="Voluntary scheme - met land criteria"/>
    <n v="0.026011"/>
  </r>
  <r>
    <x v="14"/>
    <x v="70"/>
    <m/>
    <x v="13"/>
    <m/>
    <n v="0.672467"/>
  </r>
  <r>
    <x v="14"/>
    <x v="0"/>
    <s v="None"/>
    <x v="12"/>
    <s v="wastes/non ag. residue"/>
    <n v="0.762327"/>
  </r>
  <r>
    <x v="14"/>
    <x v="1"/>
    <m/>
    <x v="13"/>
    <m/>
    <n v="0.762327"/>
  </r>
  <r>
    <x v="15"/>
    <x v="2"/>
    <m/>
    <x v="13"/>
    <m/>
    <n v="1.436762"/>
  </r>
  <r>
    <x v="16"/>
    <x v="2"/>
    <m/>
    <x v="13"/>
    <m/>
    <n v="1623.456877"/>
  </r>
</pivotCacheRecords>
</file>

<file path=xl/pivotTables/_rels/pivotTable1.xml.rels><?xml version="1.0" encoding="UTF-8" standalone="yes"?><Relationships xmlns="http://schemas.openxmlformats.org/package/2006/relationships"><Relationship Id="rId1" Type="http://schemas.openxmlformats.org/officeDocument/2006/relationships/pivotCacheDefinition" Target="../pivotCache/pivotCacheDefinition2.xml" /></Relationships>
</file>

<file path=xl/pivotTables/_rels/pivotTable2.xml.rels><?xml version="1.0" encoding="UTF-8" standalone="yes"?><Relationships xmlns="http://schemas.openxmlformats.org/package/2006/relationships"><Relationship Id="rId1" Type="http://schemas.openxmlformats.org/officeDocument/2006/relationships/pivotCacheDefinition" Target="../pivotCache/pivotCacheDefinition1.xml" /></Relationships>
</file>

<file path=xl/pivotTables/_rels/pivotTable3.xml.rels><?xml version="1.0" encoding="UTF-8" standalone="yes"?><Relationships xmlns="http://schemas.openxmlformats.org/package/2006/relationships"><Relationship Id="rId1" Type="http://schemas.openxmlformats.org/officeDocument/2006/relationships/pivotCacheDefinition" Target="../pivotCache/pivotCacheDefinition3.xml" /></Relationships>
</file>

<file path=xl/pivotTables/_rels/pivotTable4.xml.rels><?xml version="1.0" encoding="UTF-8" standalone="yes"?><Relationships xmlns="http://schemas.openxmlformats.org/package/2006/relationships"><Relationship Id="rId1" Type="http://schemas.openxmlformats.org/officeDocument/2006/relationships/pivotCacheDefinition" Target="../pivotCache/pivotCacheDefinition2.xml" /></Relationships>
</file>

<file path=xl/pivotTables/_rels/pivotTable5.xml.rels><?xml version="1.0" encoding="UTF-8" standalone="yes"?><Relationships xmlns="http://schemas.openxmlformats.org/package/2006/relationships"><Relationship Id="rId1" Type="http://schemas.openxmlformats.org/officeDocument/2006/relationships/pivotCacheDefinition" Target="../pivotCache/pivotCacheDefinition1.xml" /></Relationships>
</file>

<file path=xl/pivotTables/_rels/pivotTable6.xml.rels><?xml version="1.0" encoding="UTF-8" standalone="yes"?><Relationships xmlns="http://schemas.openxmlformats.org/package/2006/relationships"><Relationship Id="rId1" Type="http://schemas.openxmlformats.org/officeDocument/2006/relationships/pivotCacheDefinition" Target="../pivotCache/pivotCacheDefinition3.xml" /></Relationships>
</file>

<file path=xl/pivotTables/pivotTable1.xml><?xml version="1.0" encoding="utf-8"?>
<pivotTableDefinition xmlns="http://schemas.openxmlformats.org/spreadsheetml/2006/main" name="PivotTable6" cacheId="2"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G102:H105" firstHeaderRow="1" firstDataRow="1" firstDataCol="1" rowPageCount="2" colPageCount="1"/>
  <pivotFields count="6">
    <pivotField axis="axisRow" showAll="0">
      <items count="23">
        <item h="1" x="1"/>
        <item h="1" x="2"/>
        <item x="3"/>
        <item h="1" x="5"/>
        <item h="1" x="6"/>
        <item h="1" x="4"/>
        <item h="1" x="7"/>
        <item h="1" x="8"/>
        <item h="1" x="9"/>
        <item h="1" x="10"/>
        <item h="1" x="11"/>
        <item h="1" x="12"/>
        <item h="1" x="13"/>
        <item h="1" x="14"/>
        <item h="1" x="15"/>
        <item h="1" x="16"/>
        <item h="1" x="21"/>
        <item h="1" x="17"/>
        <item h="1" x="18"/>
        <item x="19"/>
        <item h="1" x="20"/>
        <item h="1" x="0"/>
        <item t="default"/>
      </items>
    </pivotField>
    <pivotField axis="axisPage" showAll="0" multipleItemSelectionAllowed="1">
      <items count="68">
        <item x="33"/>
        <item x="34"/>
        <item x="3"/>
        <item x="4"/>
        <item x="35"/>
        <item x="36"/>
        <item x="37"/>
        <item x="38"/>
        <item x="5"/>
        <item x="6"/>
        <item x="59"/>
        <item x="60"/>
        <item x="7"/>
        <item x="8"/>
        <item x="9"/>
        <item x="10"/>
        <item x="65"/>
        <item x="66"/>
        <item x="51"/>
        <item x="52"/>
        <item x="53"/>
        <item x="54"/>
        <item x="11"/>
        <item x="12"/>
        <item x="13"/>
        <item x="63"/>
        <item x="64"/>
        <item x="15"/>
        <item x="16"/>
        <item x="14"/>
        <item x="17"/>
        <item x="18"/>
        <item x="55"/>
        <item x="56"/>
        <item x="61"/>
        <item x="62"/>
        <item x="19"/>
        <item x="20"/>
        <item x="21"/>
        <item x="22"/>
        <item x="23"/>
        <item x="24"/>
        <item x="25"/>
        <item x="26"/>
        <item x="39"/>
        <item x="40"/>
        <item x="41"/>
        <item x="42"/>
        <item x="43"/>
        <item x="44"/>
        <item x="45"/>
        <item x="57"/>
        <item x="58"/>
        <item x="46"/>
        <item x="47"/>
        <item x="48"/>
        <item x="27"/>
        <item x="28"/>
        <item x="29"/>
        <item x="30"/>
        <item x="1"/>
        <item x="2"/>
        <item x="31"/>
        <item x="32"/>
        <item x="49"/>
        <item x="50"/>
        <item x="0"/>
        <item t="default"/>
      </items>
    </pivotField>
    <pivotField axis="axisPage" showAll="0" multipleItemSelectionAllowed="1">
      <items count="78">
        <item x="1"/>
        <item x="74"/>
        <item x="47"/>
        <item x="38"/>
        <item x="2"/>
        <item x="39"/>
        <item x="3"/>
        <item x="48"/>
        <item x="49"/>
        <item x="50"/>
        <item x="51"/>
        <item x="4"/>
        <item x="5"/>
        <item x="6"/>
        <item x="7"/>
        <item x="75"/>
        <item x="52"/>
        <item x="40"/>
        <item x="8"/>
        <item x="31"/>
        <item x="53"/>
        <item x="41"/>
        <item x="54"/>
        <item x="9"/>
        <item x="10"/>
        <item x="11"/>
        <item x="55"/>
        <item x="76"/>
        <item x="29"/>
        <item x="12"/>
        <item x="42"/>
        <item x="56"/>
        <item x="13"/>
        <item x="14"/>
        <item x="15"/>
        <item x="57"/>
        <item x="32"/>
        <item x="16"/>
        <item x="17"/>
        <item x="18"/>
        <item x="19"/>
        <item x="43"/>
        <item x="58"/>
        <item x="20"/>
        <item x="21"/>
        <item x="22"/>
        <item x="59"/>
        <item x="60"/>
        <item x="30"/>
        <item x="61"/>
        <item x="62"/>
        <item x="44"/>
        <item x="33"/>
        <item x="63"/>
        <item x="64"/>
        <item x="65"/>
        <item x="66"/>
        <item x="67"/>
        <item x="23"/>
        <item x="68"/>
        <item x="45"/>
        <item x="69"/>
        <item x="34"/>
        <item x="70"/>
        <item x="46"/>
        <item x="24"/>
        <item x="25"/>
        <item x="71"/>
        <item x="35"/>
        <item x="72"/>
        <item x="37"/>
        <item x="26"/>
        <item x="27"/>
        <item x="28"/>
        <item x="36"/>
        <item x="73"/>
        <item h="1" x="0"/>
        <item t="default"/>
      </items>
    </pivotField>
    <pivotField showAll="0"/>
    <pivotField showAll="0"/>
    <pivotField dataField="1" showAll="0"/>
  </pivotFields>
  <rowFields count="1">
    <field x="0"/>
  </rowFields>
  <rowItems count="3">
    <i>
      <x v="2"/>
    </i>
    <i>
      <x v="19"/>
    </i>
    <i t="grand">
      <x/>
    </i>
  </rowItems>
  <colItems count="1">
    <i/>
  </colItems>
  <pageFields count="2">
    <pageField fld="2" hier="-1"/>
    <pageField fld="1" hier="-1"/>
  </pageFields>
  <dataFields count="1">
    <dataField name="Sum of Volume, million litres eq.1" fld="5" baseField="0" baseItem="2"/>
  </dataFields>
  <formats count="6">
    <format dxfId="5">
      <pivotArea outline="0" fieldPosition="0" dataOnly="0" type="all"/>
    </format>
    <format dxfId="4">
      <pivotArea outline="0" fieldPosition="0" collapsedLevelsAreSubtotals="1"/>
    </format>
    <format dxfId="3">
      <pivotArea outline="0" fieldPosition="0" axis="axisRow" dataOnly="0" field="0" labelOnly="1" type="button"/>
    </format>
    <format dxfId="2">
      <pivotArea outline="0" fieldPosition="0" axis="axisValues" dataOnly="0" labelOnly="1"/>
    </format>
    <format dxfId="1">
      <pivotArea outline="0" fieldPosition="0" dataOnly="0" labelOnly="1">
        <references count="1">
          <reference field="0" count="0"/>
        </references>
      </pivotArea>
    </format>
    <format dxfId="0">
      <pivotArea outline="0" fieldPosition="0" dataOnly="0" grandRow="1" labelOnly="1"/>
    </format>
  </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2.xml><?xml version="1.0" encoding="utf-8"?>
<pivotTableDefinition xmlns="http://schemas.openxmlformats.org/spreadsheetml/2006/main" name="PivotTable5" cacheId="1"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B102:C105" firstHeaderRow="1" firstDataRow="1" firstDataCol="1" rowPageCount="2" colPageCount="1"/>
  <pivotFields count="6">
    <pivotField axis="axisRow" showAll="0">
      <items count="29">
        <item h="1" x="1"/>
        <item h="1" x="2"/>
        <item h="1" x="3"/>
        <item h="1" x="4"/>
        <item x="5"/>
        <item h="1" x="6"/>
        <item h="1" x="7"/>
        <item h="1" x="8"/>
        <item h="1" x="9"/>
        <item h="1" x="10"/>
        <item h="1" x="11"/>
        <item h="1" x="12"/>
        <item h="1" x="13"/>
        <item h="1" x="14"/>
        <item h="1" x="27"/>
        <item h="1" x="25"/>
        <item h="1" x="26"/>
        <item h="1" x="15"/>
        <item h="1" x="16"/>
        <item h="1" x="17"/>
        <item h="1" x="18"/>
        <item h="1" x="19"/>
        <item h="1" x="20"/>
        <item x="21"/>
        <item h="1" x="22"/>
        <item h="1" x="23"/>
        <item h="1" x="24"/>
        <item h="1" x="0"/>
        <item t="default"/>
      </items>
    </pivotField>
    <pivotField axis="axisPage" showAll="0" multipleItemSelectionAllowed="1">
      <items count="36">
        <item x="18"/>
        <item x="2"/>
        <item x="19"/>
        <item x="3"/>
        <item x="4"/>
        <item x="20"/>
        <item x="5"/>
        <item x="33"/>
        <item x="26"/>
        <item x="27"/>
        <item x="6"/>
        <item x="7"/>
        <item x="32"/>
        <item x="8"/>
        <item x="28"/>
        <item x="29"/>
        <item x="9"/>
        <item x="10"/>
        <item x="11"/>
        <item x="12"/>
        <item x="21"/>
        <item x="22"/>
        <item x="30"/>
        <item x="23"/>
        <item x="13"/>
        <item x="14"/>
        <item x="15"/>
        <item x="16"/>
        <item x="24"/>
        <item x="1"/>
        <item x="17"/>
        <item x="31"/>
        <item x="25"/>
        <item x="34"/>
        <item x="0"/>
        <item t="default"/>
      </items>
    </pivotField>
    <pivotField axis="axisPage" showAll="0" multipleItemSelectionAllowed="1">
      <items count="90">
        <item x="1"/>
        <item x="67"/>
        <item x="41"/>
        <item x="58"/>
        <item x="2"/>
        <item x="59"/>
        <item x="3"/>
        <item x="68"/>
        <item x="56"/>
        <item x="38"/>
        <item x="4"/>
        <item x="5"/>
        <item x="6"/>
        <item x="7"/>
        <item x="8"/>
        <item x="85"/>
        <item x="42"/>
        <item x="9"/>
        <item x="60"/>
        <item x="10"/>
        <item x="52"/>
        <item x="11"/>
        <item x="61"/>
        <item x="62"/>
        <item x="12"/>
        <item x="13"/>
        <item x="14"/>
        <item x="51"/>
        <item x="69"/>
        <item x="49"/>
        <item x="50"/>
        <item x="15"/>
        <item x="43"/>
        <item x="87"/>
        <item x="88"/>
        <item x="16"/>
        <item x="70"/>
        <item x="17"/>
        <item x="71"/>
        <item x="53"/>
        <item x="18"/>
        <item x="19"/>
        <item x="20"/>
        <item x="44"/>
        <item x="21"/>
        <item x="63"/>
        <item x="45"/>
        <item x="22"/>
        <item x="23"/>
        <item x="72"/>
        <item x="73"/>
        <item x="24"/>
        <item x="25"/>
        <item x="86"/>
        <item x="74"/>
        <item x="75"/>
        <item x="26"/>
        <item x="57"/>
        <item x="27"/>
        <item x="46"/>
        <item x="39"/>
        <item x="76"/>
        <item x="28"/>
        <item x="77"/>
        <item x="47"/>
        <item x="29"/>
        <item x="78"/>
        <item x="30"/>
        <item x="79"/>
        <item x="31"/>
        <item x="64"/>
        <item x="65"/>
        <item x="80"/>
        <item x="40"/>
        <item x="81"/>
        <item x="66"/>
        <item x="32"/>
        <item x="33"/>
        <item x="82"/>
        <item x="54"/>
        <item x="55"/>
        <item x="48"/>
        <item x="83"/>
        <item x="34"/>
        <item x="35"/>
        <item x="84"/>
        <item x="37"/>
        <item x="36"/>
        <item h="1" x="0"/>
        <item t="default"/>
      </items>
    </pivotField>
    <pivotField showAll="0"/>
    <pivotField showAll="0"/>
    <pivotField dataField="1" showAll="0"/>
  </pivotFields>
  <rowFields count="1">
    <field x="0"/>
  </rowFields>
  <rowItems count="3">
    <i>
      <x v="4"/>
    </i>
    <i>
      <x v="23"/>
    </i>
    <i t="grand">
      <x/>
    </i>
  </rowItems>
  <colItems count="1">
    <i/>
  </colItems>
  <pageFields count="2">
    <pageField fld="2" hier="-1"/>
    <pageField fld="1" hier="-1"/>
  </pageFields>
  <dataFields count="1">
    <dataField name="Sum of Volume, million litres eq.4" fld="5" baseField="0" baseItem="23"/>
  </dataFields>
  <formats count="9">
    <format dxfId="14">
      <pivotArea outline="0" fieldPosition="0" dataOnly="0" type="all"/>
    </format>
    <format dxfId="13">
      <pivotArea outline="0" fieldPosition="0" axis="axisRow" dataOnly="0" field="0" labelOnly="1" type="button"/>
    </format>
    <format dxfId="12">
      <pivotArea outline="0" fieldPosition="0" axis="axisValues" dataOnly="0" labelOnly="1"/>
    </format>
    <format dxfId="11">
      <pivotArea outline="0" fieldPosition="0" dataOnly="0" type="all"/>
    </format>
    <format dxfId="10">
      <pivotArea outline="0" fieldPosition="0" collapsedLevelsAreSubtotals="1"/>
    </format>
    <format dxfId="9">
      <pivotArea outline="0" fieldPosition="0" axis="axisRow" dataOnly="0" field="0" labelOnly="1" type="button"/>
    </format>
    <format dxfId="8">
      <pivotArea outline="0" fieldPosition="0" axis="axisValues" dataOnly="0" labelOnly="1"/>
    </format>
    <format dxfId="7">
      <pivotArea outline="0" fieldPosition="0" dataOnly="0" labelOnly="1">
        <references count="1">
          <reference field="0" count="0"/>
        </references>
      </pivotArea>
    </format>
    <format dxfId="6">
      <pivotArea outline="0" fieldPosition="0" dataOnly="0" grandRow="1" labelOnly="1"/>
    </format>
  </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3.xml><?xml version="1.0" encoding="utf-8"?>
<pivotTableDefinition xmlns="http://schemas.openxmlformats.org/spreadsheetml/2006/main" name="PivotTable4" cacheId="3"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L17:M72" firstHeaderRow="1" firstDataRow="1" firstDataCol="1"/>
  <pivotFields count="6">
    <pivotField axis="axisRow" showAll="0">
      <items count="18">
        <item x="0"/>
        <item x="1"/>
        <item x="2"/>
        <item x="3"/>
        <item x="4"/>
        <item x="5"/>
        <item x="16"/>
        <item x="6"/>
        <item x="7"/>
        <item x="8"/>
        <item x="9"/>
        <item x="10"/>
        <item x="11"/>
        <item x="12"/>
        <item x="13"/>
        <item x="14"/>
        <item x="15"/>
        <item t="default"/>
      </items>
    </pivotField>
    <pivotField axis="axisRow" showAll="0" multipleItemSelectionAllowed="1">
      <items count="72">
        <item h="1" x="3"/>
        <item h="1" x="4"/>
        <item h="1" x="5"/>
        <item h="1" x="6"/>
        <item h="1" x="49"/>
        <item h="1" x="50"/>
        <item h="1" x="29"/>
        <item h="1" x="30"/>
        <item h="1" x="31"/>
        <item h="1" x="32"/>
        <item h="1" x="7"/>
        <item h="1" x="8"/>
        <item h="1" x="63"/>
        <item h="1" x="64"/>
        <item h="1" x="9"/>
        <item h="1" x="10"/>
        <item h="1" x="33"/>
        <item h="1" x="34"/>
        <item h="1" x="51"/>
        <item h="1" x="52"/>
        <item h="1" x="65"/>
        <item h="1" x="66"/>
        <item h="1" x="69"/>
        <item h="1" x="70"/>
        <item h="1" x="11"/>
        <item h="1" x="12"/>
        <item h="1" x="13"/>
        <item h="1" x="14"/>
        <item h="1" x="53"/>
        <item h="1" x="54"/>
        <item h="1" x="35"/>
        <item h="1" x="36"/>
        <item h="1" x="55"/>
        <item h="1" x="56"/>
        <item h="1" x="15"/>
        <item h="1" x="16"/>
        <item h="1" x="37"/>
        <item h="1" x="38"/>
        <item h="1" x="67"/>
        <item h="1" x="68"/>
        <item h="1" x="17"/>
        <item h="1" x="18"/>
        <item h="1" x="19"/>
        <item h="1" x="20"/>
        <item h="1" x="39"/>
        <item h="1" x="40"/>
        <item h="1" x="57"/>
        <item h="1" x="58"/>
        <item h="1" x="41"/>
        <item h="1" x="59"/>
        <item h="1" x="60"/>
        <item h="1" x="42"/>
        <item h="1" x="43"/>
        <item h="1" x="44"/>
        <item x="21"/>
        <item h="1" x="22"/>
        <item x="23"/>
        <item h="1" x="24"/>
        <item x="25"/>
        <item h="1" x="26"/>
        <item h="1" x="45"/>
        <item h="1" x="46"/>
        <item h="1" x="0"/>
        <item h="1" x="1"/>
        <item h="1" x="27"/>
        <item h="1" x="28"/>
        <item h="1" x="61"/>
        <item h="1" x="62"/>
        <item h="1" x="47"/>
        <item h="1" x="48"/>
        <item h="1" x="2"/>
        <item t="default"/>
      </items>
    </pivotField>
    <pivotField showAll="0"/>
    <pivotField axis="axisRow" showAll="0" multipleItemSelectionAllowed="1">
      <items count="79">
        <item x="20"/>
        <item x="34"/>
        <item x="0"/>
        <item x="26"/>
        <item x="35"/>
        <item x="36"/>
        <item x="27"/>
        <item x="37"/>
        <item x="38"/>
        <item x="16"/>
        <item x="39"/>
        <item x="40"/>
        <item x="1"/>
        <item x="2"/>
        <item x="41"/>
        <item x="76"/>
        <item x="42"/>
        <item x="21"/>
        <item x="28"/>
        <item x="33"/>
        <item x="14"/>
        <item x="22"/>
        <item x="43"/>
        <item x="17"/>
        <item x="44"/>
        <item x="23"/>
        <item x="45"/>
        <item x="77"/>
        <item x="46"/>
        <item x="75"/>
        <item x="47"/>
        <item x="3"/>
        <item x="4"/>
        <item x="48"/>
        <item x="24"/>
        <item x="5"/>
        <item x="49"/>
        <item x="50"/>
        <item x="29"/>
        <item x="6"/>
        <item x="30"/>
        <item x="51"/>
        <item x="7"/>
        <item x="52"/>
        <item x="8"/>
        <item x="53"/>
        <item x="54"/>
        <item x="55"/>
        <item x="19"/>
        <item x="9"/>
        <item x="31"/>
        <item x="56"/>
        <item x="57"/>
        <item x="58"/>
        <item x="59"/>
        <item x="60"/>
        <item x="32"/>
        <item x="10"/>
        <item x="61"/>
        <item x="62"/>
        <item x="63"/>
        <item x="64"/>
        <item x="65"/>
        <item x="66"/>
        <item x="18"/>
        <item x="67"/>
        <item x="25"/>
        <item x="11"/>
        <item x="68"/>
        <item x="69"/>
        <item x="70"/>
        <item x="71"/>
        <item x="72"/>
        <item x="73"/>
        <item x="12"/>
        <item x="15"/>
        <item x="74"/>
        <item h="1" x="13"/>
        <item t="default"/>
      </items>
    </pivotField>
    <pivotField showAll="0"/>
    <pivotField dataField="1" showAll="0" numFmtId="3"/>
  </pivotFields>
  <rowFields count="3">
    <field x="3"/>
    <field x="1"/>
    <field x="0"/>
  </rowFields>
  <rowItems count="55">
    <i>
      <x v="3"/>
    </i>
    <i r="1">
      <x v="54"/>
    </i>
    <i r="2">
      <x v="2"/>
    </i>
    <i>
      <x v="6"/>
    </i>
    <i r="1">
      <x v="54"/>
    </i>
    <i r="2">
      <x v="2"/>
    </i>
    <i>
      <x v="18"/>
    </i>
    <i r="1">
      <x v="54"/>
    </i>
    <i r="2">
      <x v="2"/>
    </i>
    <i>
      <x v="19"/>
    </i>
    <i r="1">
      <x v="58"/>
    </i>
    <i r="2">
      <x v="2"/>
    </i>
    <i>
      <x v="23"/>
    </i>
    <i r="1">
      <x v="54"/>
    </i>
    <i r="2">
      <x v="2"/>
    </i>
    <i>
      <x v="25"/>
    </i>
    <i r="1">
      <x v="54"/>
    </i>
    <i r="2">
      <x v="2"/>
    </i>
    <i r="1">
      <x v="56"/>
    </i>
    <i r="2">
      <x v="2"/>
    </i>
    <i r="1">
      <x v="58"/>
    </i>
    <i r="2">
      <x v="2"/>
    </i>
    <i>
      <x v="32"/>
    </i>
    <i r="1">
      <x v="54"/>
    </i>
    <i r="2">
      <x v="2"/>
    </i>
    <i>
      <x v="38"/>
    </i>
    <i r="1">
      <x v="54"/>
    </i>
    <i r="2">
      <x v="2"/>
    </i>
    <i>
      <x v="40"/>
    </i>
    <i r="1">
      <x v="54"/>
    </i>
    <i r="2">
      <x v="2"/>
    </i>
    <i>
      <x v="44"/>
    </i>
    <i r="1">
      <x v="54"/>
    </i>
    <i r="2">
      <x v="2"/>
    </i>
    <i r="2">
      <x v="9"/>
    </i>
    <i r="1">
      <x v="58"/>
    </i>
    <i r="2">
      <x v="2"/>
    </i>
    <i>
      <x v="50"/>
    </i>
    <i r="1">
      <x v="54"/>
    </i>
    <i r="2">
      <x v="2"/>
    </i>
    <i r="1">
      <x v="56"/>
    </i>
    <i r="2">
      <x v="2"/>
    </i>
    <i>
      <x v="56"/>
    </i>
    <i r="1">
      <x v="54"/>
    </i>
    <i r="2">
      <x v="2"/>
    </i>
    <i>
      <x v="64"/>
    </i>
    <i r="1">
      <x v="54"/>
    </i>
    <i r="2">
      <x v="2"/>
    </i>
    <i>
      <x v="66"/>
    </i>
    <i r="1">
      <x v="54"/>
    </i>
    <i r="2">
      <x v="2"/>
    </i>
    <i>
      <x v="74"/>
    </i>
    <i r="1">
      <x v="54"/>
    </i>
    <i r="2">
      <x v="2"/>
    </i>
    <i t="grand">
      <x/>
    </i>
  </rowItems>
  <colItems count="1">
    <i/>
  </colItems>
  <dataFields count="1">
    <dataField name="Sum of Volume, million litres eq1"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4.xml><?xml version="1.0" encoding="utf-8"?>
<pivotTableDefinition xmlns="http://schemas.openxmlformats.org/spreadsheetml/2006/main" name="PivotTable3" cacheId="2"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G17:H84" firstHeaderRow="1" firstDataRow="1" firstDataCol="1"/>
  <pivotFields count="6">
    <pivotField axis="axisRow" showAll="0">
      <items count="23">
        <item x="1"/>
        <item x="2"/>
        <item x="3"/>
        <item x="5"/>
        <item x="6"/>
        <item x="4"/>
        <item x="7"/>
        <item x="8"/>
        <item x="9"/>
        <item x="10"/>
        <item x="11"/>
        <item x="12"/>
        <item x="13"/>
        <item x="14"/>
        <item x="15"/>
        <item x="16"/>
        <item x="21"/>
        <item x="17"/>
        <item x="18"/>
        <item x="19"/>
        <item x="20"/>
        <item x="0"/>
        <item t="default"/>
      </items>
    </pivotField>
    <pivotField axis="axisRow" showAll="0" multipleItemSelectionAllowed="1">
      <items count="68">
        <item h="1" x="33"/>
        <item h="1" x="34"/>
        <item h="1" x="3"/>
        <item h="1" x="4"/>
        <item h="1" x="35"/>
        <item h="1" x="36"/>
        <item h="1" x="37"/>
        <item h="1" x="38"/>
        <item h="1" x="5"/>
        <item h="1" x="6"/>
        <item h="1" x="59"/>
        <item h="1" x="60"/>
        <item h="1" x="7"/>
        <item h="1" x="8"/>
        <item h="1" x="9"/>
        <item h="1" x="10"/>
        <item h="1" x="65"/>
        <item h="1" x="66"/>
        <item h="1" x="51"/>
        <item h="1" x="52"/>
        <item h="1" x="53"/>
        <item h="1" x="54"/>
        <item h="1" x="11"/>
        <item h="1" x="12"/>
        <item h="1" x="13"/>
        <item h="1" x="63"/>
        <item h="1" x="64"/>
        <item h="1" x="15"/>
        <item h="1" x="16"/>
        <item h="1" x="14"/>
        <item h="1" x="17"/>
        <item h="1" x="18"/>
        <item h="1" x="55"/>
        <item h="1" x="56"/>
        <item h="1" x="61"/>
        <item h="1" x="62"/>
        <item h="1" x="19"/>
        <item h="1" x="20"/>
        <item h="1" x="21"/>
        <item h="1" x="22"/>
        <item h="1" x="23"/>
        <item h="1" x="24"/>
        <item h="1" x="25"/>
        <item h="1" x="26"/>
        <item h="1" x="39"/>
        <item h="1" x="40"/>
        <item h="1" x="41"/>
        <item h="1" x="42"/>
        <item h="1" x="43"/>
        <item h="1" x="44"/>
        <item h="1" x="45"/>
        <item h="1" x="57"/>
        <item h="1" x="58"/>
        <item h="1" x="46"/>
        <item h="1" x="47"/>
        <item h="1" x="48"/>
        <item h="1" x="27"/>
        <item h="1" x="28"/>
        <item x="29"/>
        <item h="1" x="30"/>
        <item h="1" x="1"/>
        <item h="1" x="2"/>
        <item h="1" x="31"/>
        <item h="1" x="32"/>
        <item h="1" x="49"/>
        <item h="1" x="50"/>
        <item h="1" x="0"/>
        <item t="default"/>
      </items>
    </pivotField>
    <pivotField axis="axisRow" showAll="0" multipleItemSelectionAllowed="1">
      <items count="78">
        <item x="1"/>
        <item x="74"/>
        <item x="47"/>
        <item x="38"/>
        <item x="2"/>
        <item x="39"/>
        <item x="3"/>
        <item x="48"/>
        <item x="49"/>
        <item x="50"/>
        <item x="51"/>
        <item x="4"/>
        <item x="5"/>
        <item x="6"/>
        <item x="7"/>
        <item x="75"/>
        <item x="52"/>
        <item x="40"/>
        <item x="8"/>
        <item x="31"/>
        <item x="53"/>
        <item x="41"/>
        <item x="54"/>
        <item x="9"/>
        <item x="10"/>
        <item x="11"/>
        <item x="55"/>
        <item x="76"/>
        <item x="29"/>
        <item x="12"/>
        <item x="42"/>
        <item x="56"/>
        <item x="13"/>
        <item x="14"/>
        <item x="15"/>
        <item x="57"/>
        <item x="32"/>
        <item x="16"/>
        <item x="17"/>
        <item x="18"/>
        <item x="19"/>
        <item x="43"/>
        <item x="58"/>
        <item x="20"/>
        <item x="21"/>
        <item x="22"/>
        <item x="59"/>
        <item x="60"/>
        <item x="30"/>
        <item x="61"/>
        <item x="62"/>
        <item x="44"/>
        <item x="33"/>
        <item x="63"/>
        <item x="64"/>
        <item x="65"/>
        <item x="66"/>
        <item x="67"/>
        <item x="23"/>
        <item x="68"/>
        <item x="45"/>
        <item x="69"/>
        <item x="34"/>
        <item x="70"/>
        <item x="46"/>
        <item x="24"/>
        <item x="25"/>
        <item x="71"/>
        <item x="35"/>
        <item x="72"/>
        <item x="37"/>
        <item x="26"/>
        <item x="27"/>
        <item x="28"/>
        <item x="36"/>
        <item x="73"/>
        <item h="1" x="0"/>
        <item t="default"/>
      </items>
    </pivotField>
    <pivotField showAll="0"/>
    <pivotField showAll="0"/>
    <pivotField dataField="1" showAll="0"/>
  </pivotFields>
  <rowFields count="3">
    <field x="2"/>
    <field x="1"/>
    <field x="0"/>
  </rowFields>
  <rowItems count="67">
    <i>
      <x v="3"/>
    </i>
    <i r="1">
      <x v="58"/>
    </i>
    <i r="2">
      <x v="2"/>
    </i>
    <i>
      <x v="5"/>
    </i>
    <i r="1">
      <x v="58"/>
    </i>
    <i r="2">
      <x v="2"/>
    </i>
    <i r="2">
      <x v="19"/>
    </i>
    <i>
      <x v="6"/>
    </i>
    <i r="1">
      <x v="58"/>
    </i>
    <i r="2">
      <x v="2"/>
    </i>
    <i r="2">
      <x v="19"/>
    </i>
    <i>
      <x v="13"/>
    </i>
    <i r="1">
      <x v="58"/>
    </i>
    <i r="2">
      <x v="2"/>
    </i>
    <i>
      <x v="17"/>
    </i>
    <i r="1">
      <x v="58"/>
    </i>
    <i r="2">
      <x v="2"/>
    </i>
    <i>
      <x v="21"/>
    </i>
    <i r="1">
      <x v="58"/>
    </i>
    <i r="2">
      <x v="2"/>
    </i>
    <i>
      <x v="23"/>
    </i>
    <i r="1">
      <x v="58"/>
    </i>
    <i r="2">
      <x v="2"/>
    </i>
    <i r="2">
      <x v="19"/>
    </i>
    <i>
      <x v="25"/>
    </i>
    <i r="1">
      <x v="58"/>
    </i>
    <i r="2">
      <x v="2"/>
    </i>
    <i r="2">
      <x v="19"/>
    </i>
    <i>
      <x v="30"/>
    </i>
    <i r="1">
      <x v="58"/>
    </i>
    <i r="2">
      <x v="2"/>
    </i>
    <i>
      <x v="34"/>
    </i>
    <i r="1">
      <x v="58"/>
    </i>
    <i r="2">
      <x v="2"/>
    </i>
    <i>
      <x v="36"/>
    </i>
    <i r="1">
      <x v="58"/>
    </i>
    <i r="2">
      <x v="2"/>
    </i>
    <i>
      <x v="41"/>
    </i>
    <i r="1">
      <x v="58"/>
    </i>
    <i r="2">
      <x v="2"/>
    </i>
    <i r="2">
      <x v="19"/>
    </i>
    <i>
      <x v="44"/>
    </i>
    <i r="1">
      <x v="58"/>
    </i>
    <i r="2">
      <x v="2"/>
    </i>
    <i r="2">
      <x v="19"/>
    </i>
    <i>
      <x v="51"/>
    </i>
    <i r="1">
      <x v="58"/>
    </i>
    <i r="2">
      <x v="2"/>
    </i>
    <i r="2">
      <x v="19"/>
    </i>
    <i>
      <x v="60"/>
    </i>
    <i r="1">
      <x v="58"/>
    </i>
    <i r="2">
      <x v="2"/>
    </i>
    <i>
      <x v="62"/>
    </i>
    <i r="1">
      <x v="58"/>
    </i>
    <i r="2">
      <x v="2"/>
    </i>
    <i>
      <x v="64"/>
    </i>
    <i r="1">
      <x v="58"/>
    </i>
    <i r="2">
      <x v="2"/>
    </i>
    <i r="2">
      <x v="19"/>
    </i>
    <i>
      <x v="72"/>
    </i>
    <i r="1">
      <x v="58"/>
    </i>
    <i r="2">
      <x v="2"/>
    </i>
    <i r="2">
      <x v="19"/>
    </i>
    <i>
      <x v="73"/>
    </i>
    <i r="1">
      <x v="58"/>
    </i>
    <i r="2">
      <x v="2"/>
    </i>
    <i t="grand">
      <x/>
    </i>
  </rowItems>
  <colItems count="1">
    <i/>
  </colItems>
  <dataFields count="1">
    <dataField name="Sum of Volume, million litres eq.1" fld="5" baseField="0" baseItem="2"/>
  </dataField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5.xml><?xml version="1.0" encoding="utf-8"?>
<pivotTableDefinition xmlns="http://schemas.openxmlformats.org/spreadsheetml/2006/main" name="PivotTable2" cacheId="1"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B17:C96" firstHeaderRow="1" firstDataRow="1" firstDataCol="1"/>
  <pivotFields count="6">
    <pivotField axis="axisRow" showAll="0">
      <items count="29">
        <item x="1"/>
        <item x="2"/>
        <item x="3"/>
        <item x="4"/>
        <item x="5"/>
        <item x="6"/>
        <item x="7"/>
        <item x="8"/>
        <item x="9"/>
        <item x="10"/>
        <item x="11"/>
        <item x="12"/>
        <item x="13"/>
        <item x="14"/>
        <item x="27"/>
        <item x="25"/>
        <item x="26"/>
        <item x="15"/>
        <item x="16"/>
        <item x="17"/>
        <item x="18"/>
        <item x="19"/>
        <item x="20"/>
        <item x="21"/>
        <item x="22"/>
        <item x="23"/>
        <item x="24"/>
        <item x="0"/>
        <item t="default"/>
      </items>
    </pivotField>
    <pivotField axis="axisRow" showAll="0" multipleItemSelectionAllowed="1">
      <items count="36">
        <item h="1" x="18"/>
        <item h="1" x="2"/>
        <item h="1" x="19"/>
        <item h="1" x="3"/>
        <item h="1" x="4"/>
        <item h="1" x="20"/>
        <item h="1" x="5"/>
        <item h="1" x="33"/>
        <item h="1" x="26"/>
        <item h="1" x="27"/>
        <item h="1" x="6"/>
        <item h="1" x="7"/>
        <item h="1" x="32"/>
        <item h="1" x="8"/>
        <item h="1" x="28"/>
        <item h="1" x="29"/>
        <item h="1" x="9"/>
        <item h="1" x="10"/>
        <item h="1" x="11"/>
        <item h="1" x="12"/>
        <item h="1" x="21"/>
        <item h="1" x="22"/>
        <item h="1" x="30"/>
        <item h="1" x="23"/>
        <item h="1" x="13"/>
        <item x="14"/>
        <item x="15"/>
        <item x="16"/>
        <item h="1" x="24"/>
        <item h="1" x="1"/>
        <item h="1" x="17"/>
        <item h="1" x="31"/>
        <item h="1" x="25"/>
        <item h="1" x="34"/>
        <item h="1" x="0"/>
        <item t="default"/>
      </items>
    </pivotField>
    <pivotField axis="axisRow" showAll="0" multipleItemSelectionAllowed="1">
      <items count="90">
        <item x="1"/>
        <item x="67"/>
        <item x="41"/>
        <item x="58"/>
        <item x="2"/>
        <item x="59"/>
        <item x="3"/>
        <item x="68"/>
        <item x="56"/>
        <item x="38"/>
        <item x="4"/>
        <item x="5"/>
        <item x="6"/>
        <item x="7"/>
        <item x="8"/>
        <item x="85"/>
        <item x="42"/>
        <item x="9"/>
        <item x="60"/>
        <item x="10"/>
        <item x="52"/>
        <item x="11"/>
        <item x="61"/>
        <item x="62"/>
        <item x="12"/>
        <item x="13"/>
        <item x="14"/>
        <item x="51"/>
        <item x="69"/>
        <item x="49"/>
        <item x="50"/>
        <item x="15"/>
        <item x="43"/>
        <item x="87"/>
        <item x="88"/>
        <item x="16"/>
        <item x="70"/>
        <item x="17"/>
        <item x="71"/>
        <item x="53"/>
        <item x="18"/>
        <item x="19"/>
        <item x="20"/>
        <item x="44"/>
        <item x="21"/>
        <item x="63"/>
        <item x="45"/>
        <item x="22"/>
        <item x="23"/>
        <item x="72"/>
        <item x="73"/>
        <item x="24"/>
        <item x="25"/>
        <item x="86"/>
        <item x="74"/>
        <item x="75"/>
        <item x="26"/>
        <item x="57"/>
        <item x="27"/>
        <item x="46"/>
        <item x="39"/>
        <item x="76"/>
        <item x="28"/>
        <item x="77"/>
        <item x="47"/>
        <item x="29"/>
        <item x="78"/>
        <item x="30"/>
        <item x="79"/>
        <item x="31"/>
        <item x="64"/>
        <item x="65"/>
        <item x="80"/>
        <item x="40"/>
        <item x="81"/>
        <item x="66"/>
        <item x="32"/>
        <item x="33"/>
        <item x="82"/>
        <item x="54"/>
        <item x="55"/>
        <item x="48"/>
        <item x="83"/>
        <item x="34"/>
        <item x="35"/>
        <item x="84"/>
        <item x="37"/>
        <item x="36"/>
        <item h="1" x="0"/>
        <item t="default"/>
      </items>
    </pivotField>
    <pivotField showAll="0"/>
    <pivotField showAll="0"/>
    <pivotField dataField="1" showAll="0"/>
  </pivotFields>
  <rowFields count="3">
    <field x="2"/>
    <field x="1"/>
    <field x="0"/>
  </rowFields>
  <rowItems count="79">
    <i>
      <x v="3"/>
    </i>
    <i r="1">
      <x v="25"/>
    </i>
    <i r="2">
      <x v="4"/>
    </i>
    <i r="2">
      <x v="23"/>
    </i>
    <i>
      <x v="5"/>
    </i>
    <i r="1">
      <x v="25"/>
    </i>
    <i r="2">
      <x v="4"/>
    </i>
    <i r="2">
      <x v="23"/>
    </i>
    <i>
      <x v="6"/>
    </i>
    <i r="1">
      <x v="25"/>
    </i>
    <i r="2">
      <x v="4"/>
    </i>
    <i>
      <x v="13"/>
    </i>
    <i r="1">
      <x v="25"/>
    </i>
    <i r="2">
      <x v="4"/>
    </i>
    <i>
      <x v="18"/>
    </i>
    <i r="1">
      <x v="25"/>
    </i>
    <i r="2">
      <x v="4"/>
    </i>
    <i>
      <x v="19"/>
    </i>
    <i r="1">
      <x v="25"/>
    </i>
    <i r="2">
      <x v="4"/>
    </i>
    <i r="2">
      <x v="23"/>
    </i>
    <i>
      <x v="22"/>
    </i>
    <i r="1">
      <x v="25"/>
    </i>
    <i r="2">
      <x v="4"/>
    </i>
    <i>
      <x v="23"/>
    </i>
    <i r="1">
      <x v="25"/>
    </i>
    <i r="2">
      <x v="4"/>
    </i>
    <i>
      <x v="24"/>
    </i>
    <i r="1">
      <x v="25"/>
    </i>
    <i r="2">
      <x v="4"/>
    </i>
    <i>
      <x v="26"/>
    </i>
    <i r="1">
      <x v="25"/>
    </i>
    <i r="2">
      <x v="4"/>
    </i>
    <i r="2">
      <x v="23"/>
    </i>
    <i r="1">
      <x v="26"/>
    </i>
    <i r="2">
      <x v="4"/>
    </i>
    <i>
      <x v="32"/>
    </i>
    <i r="1">
      <x v="25"/>
    </i>
    <i r="2">
      <x v="4"/>
    </i>
    <i>
      <x v="37"/>
    </i>
    <i r="1">
      <x v="25"/>
    </i>
    <i r="2">
      <x v="4"/>
    </i>
    <i>
      <x v="39"/>
    </i>
    <i r="1">
      <x v="25"/>
    </i>
    <i r="2">
      <x v="4"/>
    </i>
    <i>
      <x v="45"/>
    </i>
    <i r="1">
      <x v="25"/>
    </i>
    <i r="2">
      <x v="4"/>
    </i>
    <i>
      <x v="51"/>
    </i>
    <i r="1">
      <x v="25"/>
    </i>
    <i r="2">
      <x v="4"/>
    </i>
    <i>
      <x v="59"/>
    </i>
    <i r="1">
      <x v="25"/>
    </i>
    <i r="2">
      <x v="4"/>
    </i>
    <i r="2">
      <x v="23"/>
    </i>
    <i>
      <x v="65"/>
    </i>
    <i r="1">
      <x v="25"/>
    </i>
    <i r="2">
      <x v="4"/>
    </i>
    <i r="2">
      <x v="23"/>
    </i>
    <i>
      <x v="70"/>
    </i>
    <i r="1">
      <x v="25"/>
    </i>
    <i r="2">
      <x v="4"/>
    </i>
    <i>
      <x v="71"/>
    </i>
    <i r="1">
      <x v="25"/>
    </i>
    <i r="2">
      <x v="4"/>
    </i>
    <i>
      <x v="73"/>
    </i>
    <i r="1">
      <x v="25"/>
    </i>
    <i r="2">
      <x v="4"/>
    </i>
    <i>
      <x v="75"/>
    </i>
    <i r="1">
      <x v="25"/>
    </i>
    <i r="2">
      <x v="4"/>
    </i>
    <i r="2">
      <x v="23"/>
    </i>
    <i>
      <x v="83"/>
    </i>
    <i r="1">
      <x v="25"/>
    </i>
    <i r="2">
      <x v="4"/>
    </i>
    <i r="2">
      <x v="23"/>
    </i>
    <i r="1">
      <x v="27"/>
    </i>
    <i r="2">
      <x v="4"/>
    </i>
    <i t="grand">
      <x/>
    </i>
  </rowItems>
  <colItems count="1">
    <i/>
  </colItems>
  <dataFields count="1">
    <dataField name="Sum of Volume, million litres eq.4" fld="5" baseField="0" baseItem="23"/>
  </dataFields>
  <formats count="3">
    <format dxfId="17">
      <pivotArea outline="0" fieldPosition="0" dataOnly="0" type="all"/>
    </format>
    <format dxfId="16">
      <pivotArea outline="0" fieldPosition="2" axis="axisRow" dataOnly="0" field="0" labelOnly="1" type="button"/>
    </format>
    <format dxfId="15">
      <pivotArea outline="0" fieldPosition="0" axis="axisValues" dataOnly="0" labelOnly="1"/>
    </format>
  </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6.xml><?xml version="1.0" encoding="utf-8"?>
<pivotTableDefinition xmlns="http://schemas.openxmlformats.org/spreadsheetml/2006/main" name="PivotTable7" cacheId="3" applyNumberFormats="0" applyBorderFormats="0" applyFontFormats="0" applyPatternFormats="0" applyAlignmentFormats="0" applyWidthHeightFormats="1" dataCaption="Values" showMissing="1" preserveFormatting="1" useAutoFormatting="1" itemPrintTitles="1" outline="1" outlineData="1" createdVersion="5" updatedVersion="5" indent="0" multipleFieldFilters="0" showMemberPropertyTips="1">
  <location ref="L102:M105" firstHeaderRow="1" firstDataRow="1" firstDataCol="1" rowPageCount="2" colPageCount="1"/>
  <pivotFields count="6">
    <pivotField axis="axisRow" showAll="0">
      <items count="18">
        <item h="1" x="0"/>
        <item h="1" x="1"/>
        <item x="2"/>
        <item x="3"/>
        <item h="1" x="4"/>
        <item h="1" x="5"/>
        <item h="1" x="16"/>
        <item h="1" x="6"/>
        <item h="1" x="7"/>
        <item h="1" x="8"/>
        <item h="1" x="9"/>
        <item h="1" x="10"/>
        <item h="1" x="11"/>
        <item h="1" x="12"/>
        <item h="1" x="13"/>
        <item x="14"/>
        <item x="15"/>
        <item t="default"/>
      </items>
    </pivotField>
    <pivotField axis="axisPage" showAll="0" multipleItemSelectionAllowed="1">
      <items count="72">
        <item x="3"/>
        <item x="4"/>
        <item x="5"/>
        <item x="6"/>
        <item x="49"/>
        <item x="50"/>
        <item x="29"/>
        <item x="30"/>
        <item x="31"/>
        <item x="32"/>
        <item x="7"/>
        <item x="8"/>
        <item x="63"/>
        <item x="64"/>
        <item x="9"/>
        <item x="10"/>
        <item x="33"/>
        <item x="34"/>
        <item x="51"/>
        <item x="52"/>
        <item x="65"/>
        <item x="66"/>
        <item x="69"/>
        <item x="70"/>
        <item x="11"/>
        <item x="12"/>
        <item x="13"/>
        <item x="14"/>
        <item x="53"/>
        <item x="54"/>
        <item x="35"/>
        <item x="36"/>
        <item x="55"/>
        <item x="56"/>
        <item x="15"/>
        <item x="16"/>
        <item x="37"/>
        <item x="38"/>
        <item x="67"/>
        <item x="68"/>
        <item x="17"/>
        <item x="18"/>
        <item x="19"/>
        <item x="20"/>
        <item x="39"/>
        <item x="40"/>
        <item x="57"/>
        <item x="58"/>
        <item x="41"/>
        <item x="59"/>
        <item x="60"/>
        <item x="42"/>
        <item x="43"/>
        <item x="44"/>
        <item x="21"/>
        <item x="22"/>
        <item x="23"/>
        <item x="24"/>
        <item x="25"/>
        <item x="26"/>
        <item x="45"/>
        <item x="46"/>
        <item x="0"/>
        <item x="1"/>
        <item x="27"/>
        <item x="28"/>
        <item x="61"/>
        <item x="62"/>
        <item x="47"/>
        <item x="48"/>
        <item x="2"/>
        <item t="default"/>
      </items>
    </pivotField>
    <pivotField showAll="0"/>
    <pivotField axis="axisPage" showAll="0" multipleItemSelectionAllowed="1">
      <items count="79">
        <item x="20"/>
        <item x="34"/>
        <item x="0"/>
        <item x="26"/>
        <item x="35"/>
        <item x="36"/>
        <item x="27"/>
        <item x="37"/>
        <item x="38"/>
        <item x="16"/>
        <item x="39"/>
        <item x="40"/>
        <item x="1"/>
        <item x="2"/>
        <item x="41"/>
        <item x="76"/>
        <item x="42"/>
        <item x="21"/>
        <item x="28"/>
        <item x="33"/>
        <item x="14"/>
        <item x="22"/>
        <item x="43"/>
        <item x="17"/>
        <item x="44"/>
        <item x="23"/>
        <item x="45"/>
        <item x="77"/>
        <item x="46"/>
        <item x="75"/>
        <item x="47"/>
        <item x="3"/>
        <item x="4"/>
        <item x="48"/>
        <item x="24"/>
        <item x="5"/>
        <item x="49"/>
        <item x="50"/>
        <item x="29"/>
        <item x="6"/>
        <item x="30"/>
        <item x="51"/>
        <item x="7"/>
        <item x="52"/>
        <item x="8"/>
        <item x="53"/>
        <item x="54"/>
        <item x="55"/>
        <item x="19"/>
        <item x="9"/>
        <item x="31"/>
        <item x="56"/>
        <item x="57"/>
        <item x="58"/>
        <item x="59"/>
        <item x="60"/>
        <item x="32"/>
        <item x="10"/>
        <item x="61"/>
        <item x="62"/>
        <item x="63"/>
        <item x="64"/>
        <item x="65"/>
        <item x="66"/>
        <item x="18"/>
        <item x="67"/>
        <item x="25"/>
        <item x="11"/>
        <item x="68"/>
        <item x="69"/>
        <item x="70"/>
        <item x="71"/>
        <item x="72"/>
        <item x="73"/>
        <item x="12"/>
        <item x="15"/>
        <item x="74"/>
        <item h="1" x="13"/>
        <item t="default"/>
      </items>
    </pivotField>
    <pivotField showAll="0"/>
    <pivotField dataField="1" showAll="0" numFmtId="3"/>
  </pivotFields>
  <rowFields count="1">
    <field x="0"/>
  </rowFields>
  <rowItems count="3">
    <i>
      <x v="2"/>
    </i>
    <i>
      <x v="15"/>
    </i>
    <i t="grand">
      <x/>
    </i>
  </rowItems>
  <colItems count="1">
    <i/>
  </colItems>
  <pageFields count="2">
    <pageField fld="3" hier="-1"/>
    <pageField fld="1" hier="-1"/>
  </pageFields>
  <dataFields count="1">
    <dataField name="Sum of Volume, million litres eq1" fld="5" baseField="0" baseItem="0"/>
  </dataFields>
  <formats count="6">
    <format dxfId="23">
      <pivotArea outline="0" fieldPosition="0" dataOnly="0" type="all"/>
    </format>
    <format dxfId="22">
      <pivotArea outline="0" fieldPosition="0" collapsedLevelsAreSubtotals="1"/>
    </format>
    <format dxfId="21">
      <pivotArea outline="0" fieldPosition="0" axis="axisRow" dataOnly="0" field="0" labelOnly="1" type="button"/>
    </format>
    <format dxfId="20">
      <pivotArea outline="0" fieldPosition="0" axis="axisValues" dataOnly="0" labelOnly="1"/>
    </format>
    <format dxfId="19">
      <pivotArea outline="0" fieldPosition="0" dataOnly="0" labelOnly="1">
        <references count="1">
          <reference field="0" count="2">
            <x v="2"/>
            <x v="15"/>
          </reference>
        </references>
      </pivotArea>
    </format>
    <format dxfId="18">
      <pivotArea outline="0" fieldPosition="0" dataOnly="0" grandRow="1" labelOnly="1"/>
    </format>
  </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customProperty" Target="../customProperty1.bin" /><Relationship Id="rId3" Type="http://schemas.openxmlformats.org/officeDocument/2006/relationships/pivotTable" Target="../pivotTables/pivotTable1.xml" /><Relationship Id="rId4" Type="http://schemas.openxmlformats.org/officeDocument/2006/relationships/pivotTable" Target="../pivotTables/pivotTable2.xml" /><Relationship Id="rId5" Type="http://schemas.openxmlformats.org/officeDocument/2006/relationships/pivotTable" Target="../pivotTables/pivotTable3.xml" /><Relationship Id="rId6" Type="http://schemas.openxmlformats.org/officeDocument/2006/relationships/pivotTable" Target="../pivotTables/pivotTable4.xml" /><Relationship Id="rId7" Type="http://schemas.openxmlformats.org/officeDocument/2006/relationships/pivotTable" Target="../pivotTables/pivotTable5.xml" /><Relationship Id="rId8" Type="http://schemas.openxmlformats.org/officeDocument/2006/relationships/pivotTable" Target="../pivotTables/pivotTable6.xm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customProperty" Target="../customProperty2.bin" /></Relationships>
</file>

<file path=xl/worksheets/_rels/sheet3.xml.rels><?xml version="1.0" encoding="UTF-8" standalone="yes"?><Relationships xmlns="http://schemas.openxmlformats.org/package/2006/relationships"><Relationship Id="rId1" Type="http://schemas.openxmlformats.org/officeDocument/2006/relationships/customProperty" Target="../customProperty3.bin" /></Relationships>
</file>

<file path=xl/worksheets/_rels/sheet4.xml.rels><?xml version="1.0" encoding="UTF-8" standalone="yes"?><Relationships xmlns="http://schemas.openxmlformats.org/package/2006/relationships"><Relationship Id="rId1" Type="http://schemas.openxmlformats.org/officeDocument/2006/relationships/customProperty" Target="../customProperty4.bin" /></Relationships>
</file>

<file path=xl/worksheets/_rels/sheet5.xml.rels><?xml version="1.0" encoding="UTF-8" standalone="yes"?><Relationships xmlns="http://schemas.openxmlformats.org/package/2006/relationships"><Relationship Id="rId1" Type="http://schemas.openxmlformats.org/officeDocument/2006/relationships/customProperty" Target="../customProperty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D598"/>
  <sheetViews>
    <sheetView workbookViewId="0" topLeftCell="A1">
      <selection pane="topLeft" activeCell="H15" sqref="H15"/>
    </sheetView>
  </sheetViews>
  <sheetFormatPr defaultRowHeight="15"/>
  <cols>
    <col min="1" max="1" width="9.14285714285714" style="164"/>
    <col min="2" max="2" width="17.2857142857143" style="164" customWidth="1"/>
    <col min="3" max="3" width="31.8571428571429" style="164" customWidth="1"/>
    <col min="4" max="4" width="11.5714285714286" style="164" bestFit="1" customWidth="1"/>
    <col min="5" max="6" width="9.14285714285714" style="164"/>
    <col min="7" max="7" width="17.2857142857143" style="164" customWidth="1"/>
    <col min="8" max="8" width="31.8571428571429" style="164" customWidth="1"/>
    <col min="9" max="9" width="10.7142857142857" style="164" customWidth="1"/>
    <col min="10" max="11" width="9.14285714285714" style="164"/>
    <col min="12" max="12" width="17.2857142857143" style="164" customWidth="1"/>
    <col min="13" max="13" width="31.2857142857143" style="164" customWidth="1"/>
    <col min="14" max="14" width="11.5714285714286" style="164" bestFit="1" customWidth="1"/>
  </cols>
  <sheetData>
    <row r="1" spans="2:18" ht="26.25">
      <c r="B1" s="175" t="s">
        <v>318</v>
      </c>
      <c r="O1" s="164"/>
      <c r="P1" s="164"/>
      <c r="Q1" s="164"/>
      <c r="R1" s="164"/>
    </row>
    <row r="2" spans="15:18" ht="15">
      <c r="O2" s="164"/>
      <c r="P2" s="164"/>
      <c r="Q2" s="164"/>
      <c r="R2" s="164"/>
    </row>
    <row r="3" spans="2:30" ht="21">
      <c r="B3" s="232" t="s">
        <v>316</v>
      </c>
      <c r="C3" s="233"/>
      <c r="D3" s="233"/>
      <c r="E3" s="234"/>
      <c r="G3" s="232" t="s">
        <v>322</v>
      </c>
      <c r="H3" s="233"/>
      <c r="I3" s="244"/>
      <c r="J3" s="234"/>
      <c r="L3" s="232" t="s">
        <v>319</v>
      </c>
      <c r="M3" s="233"/>
      <c r="N3" s="233"/>
      <c r="O3" s="234"/>
      <c r="P3" s="164"/>
      <c r="Q3" s="164"/>
      <c r="R3" s="164"/>
      <c r="S3" s="164"/>
      <c r="T3" s="164"/>
      <c r="U3" s="164"/>
      <c r="V3" s="164"/>
      <c r="W3" s="164"/>
      <c r="X3" s="164"/>
      <c r="Y3" s="164"/>
      <c r="Z3" s="164"/>
      <c r="AA3" s="164"/>
      <c r="AB3" s="164"/>
      <c r="AC3" s="164"/>
      <c r="AD3" s="164"/>
    </row>
    <row r="4" spans="2:30" ht="18.75">
      <c r="B4" s="235"/>
      <c r="C4" s="236"/>
      <c r="D4" s="236"/>
      <c r="E4" s="237" t="s">
        <v>320</v>
      </c>
      <c r="G4" s="245" t="s">
        <v>317</v>
      </c>
      <c r="H4" s="236"/>
      <c r="I4" s="246"/>
      <c r="J4" s="237" t="s">
        <v>320</v>
      </c>
      <c r="L4" s="245"/>
      <c r="M4" s="236"/>
      <c r="N4" s="236"/>
      <c r="O4" s="237" t="s">
        <v>320</v>
      </c>
      <c r="P4" s="164"/>
      <c r="Q4" s="164"/>
      <c r="R4" s="164"/>
      <c r="S4" s="164"/>
      <c r="T4" s="164"/>
      <c r="U4" s="164"/>
      <c r="V4" s="164"/>
      <c r="W4" s="164"/>
      <c r="X4" s="164"/>
      <c r="Y4" s="164"/>
      <c r="Z4" s="164"/>
      <c r="AA4" s="164"/>
      <c r="AB4" s="164"/>
      <c r="AC4" s="164"/>
      <c r="AD4" s="164"/>
    </row>
    <row r="5" spans="2:30" ht="13.5" customHeight="1">
      <c r="B5" s="235"/>
      <c r="C5" s="236"/>
      <c r="D5" s="236"/>
      <c r="E5" s="237" t="s">
        <v>321</v>
      </c>
      <c r="G5" s="235"/>
      <c r="H5" s="236"/>
      <c r="I5" s="246"/>
      <c r="J5" s="237" t="s">
        <v>321</v>
      </c>
      <c r="L5" s="235"/>
      <c r="M5" s="236"/>
      <c r="N5" s="236"/>
      <c r="O5" s="237" t="s">
        <v>321</v>
      </c>
      <c r="P5" s="164"/>
      <c r="Q5" s="164"/>
      <c r="R5" s="164"/>
      <c r="S5" s="164"/>
      <c r="T5" s="164"/>
      <c r="U5" s="164"/>
      <c r="V5" s="164"/>
      <c r="W5" s="164"/>
      <c r="X5" s="164"/>
      <c r="Y5" s="164"/>
      <c r="Z5" s="164"/>
      <c r="AA5" s="164"/>
      <c r="AB5" s="164"/>
      <c r="AC5" s="164"/>
      <c r="AD5" s="164"/>
    </row>
    <row r="6" spans="2:30" ht="15">
      <c r="B6" s="235" t="s">
        <v>315</v>
      </c>
      <c r="C6" s="236"/>
      <c r="D6" s="238">
        <f>GETPIVOTDATA("Volume, million litres eq.4",$B$17,"Country of origin","United Kingdom")</f>
        <v>15.147913000000001</v>
      </c>
      <c r="E6" s="239"/>
      <c r="G6" s="235" t="s">
        <v>315</v>
      </c>
      <c r="H6" s="236"/>
      <c r="I6" s="247">
        <f>GETPIVOTDATA("Volume, million litres eq.1",$G$17,"Country of origin","United Kingdom")</f>
        <v>19.836007000000002</v>
      </c>
      <c r="J6" s="239"/>
      <c r="L6" s="235" t="s">
        <v>315</v>
      </c>
      <c r="M6" s="236"/>
      <c r="N6" s="238">
        <f>GETPIVOTDATA("Volume, million litres eq1",$L$17,"Country of origin","United Kingdom")</f>
        <v>7.337993</v>
      </c>
      <c r="O6" s="239"/>
      <c r="P6" s="164"/>
      <c r="Q6" s="164"/>
      <c r="R6" s="164"/>
      <c r="S6" s="164"/>
      <c r="T6" s="164"/>
      <c r="U6" s="164"/>
      <c r="V6" s="164"/>
      <c r="W6" s="164"/>
      <c r="X6" s="164"/>
      <c r="Y6" s="164"/>
      <c r="Z6" s="164"/>
      <c r="AA6" s="164"/>
      <c r="AB6" s="164"/>
      <c r="AC6" s="164"/>
      <c r="AD6" s="164"/>
    </row>
    <row r="7" spans="2:30" ht="15">
      <c r="B7" s="235" t="s">
        <v>387</v>
      </c>
      <c r="C7" s="236"/>
      <c r="D7" s="238">
        <f>GETPIVOTDATA("Volume, million litres eq.4",$B$17)</f>
        <v>53.369688999999994</v>
      </c>
      <c r="E7" s="239">
        <f>D6/D7</f>
        <v>0.28382989078313725</v>
      </c>
      <c r="G7" s="235" t="s">
        <v>387</v>
      </c>
      <c r="H7" s="236"/>
      <c r="I7" s="247">
        <f>GETPIVOTDATA("Volume, million litres eq.1",$G$17)</f>
        <v>45.758323000000004</v>
      </c>
      <c r="J7" s="239">
        <f>I6/I7</f>
        <v>0.43349506055980241</v>
      </c>
      <c r="L7" s="235" t="s">
        <v>387</v>
      </c>
      <c r="M7" s="236"/>
      <c r="N7" s="238">
        <f>GETPIVOTDATA("Volume, million litres eq1",$L$17)</f>
        <v>28.211113000000005</v>
      </c>
      <c r="O7" s="239">
        <f>N6/N7</f>
        <v>0.26011001409267331</v>
      </c>
      <c r="P7" s="164"/>
      <c r="Q7" s="164"/>
      <c r="R7" s="164"/>
      <c r="S7" s="164"/>
      <c r="T7" s="164"/>
      <c r="U7" s="164"/>
      <c r="V7" s="164"/>
      <c r="W7" s="164"/>
      <c r="X7" s="164"/>
      <c r="Y7" s="164"/>
      <c r="Z7" s="164"/>
      <c r="AA7" s="164"/>
      <c r="AB7" s="164"/>
      <c r="AC7" s="164"/>
      <c r="AD7" s="164"/>
    </row>
    <row r="8" spans="2:30" ht="18.75">
      <c r="B8" s="235"/>
      <c r="C8" s="236"/>
      <c r="D8" s="238"/>
      <c r="E8" s="239"/>
      <c r="G8" s="235"/>
      <c r="H8" s="236"/>
      <c r="I8" s="248"/>
      <c r="J8" s="239"/>
      <c r="L8" s="235"/>
      <c r="M8" s="236"/>
      <c r="N8" s="238"/>
      <c r="O8" s="239"/>
      <c r="P8" s="164"/>
      <c r="Q8" s="164"/>
      <c r="R8" s="164"/>
      <c r="S8" s="164"/>
      <c r="T8" s="164"/>
      <c r="U8" s="164"/>
      <c r="V8" s="164"/>
      <c r="W8" s="164"/>
      <c r="X8" s="164"/>
      <c r="Y8" s="164"/>
      <c r="Z8" s="164"/>
      <c r="AA8" s="164"/>
      <c r="AB8" s="164"/>
      <c r="AC8" s="164"/>
      <c r="AD8" s="164"/>
    </row>
    <row r="9" spans="2:30" ht="15">
      <c r="B9" s="240" t="s">
        <v>388</v>
      </c>
      <c r="C9" s="241"/>
      <c r="D9" s="278">
        <f>GETPIVOTDATA("Volume, million litres eq.4",$B$102)</f>
        <v>1762.0246340000006</v>
      </c>
      <c r="E9" s="243">
        <f>D6/D9</f>
        <v>0.0085968792420412863</v>
      </c>
      <c r="G9" s="240" t="s">
        <v>388</v>
      </c>
      <c r="H9" s="241"/>
      <c r="I9" s="249">
        <f>GETPIVOTDATA("Volume, million litres eq.1",$G$102)</f>
        <v>898.13542899999993</v>
      </c>
      <c r="J9" s="243">
        <f>I6/I9</f>
        <v>0.022085763860897646</v>
      </c>
      <c r="L9" s="240" t="s">
        <v>388</v>
      </c>
      <c r="M9" s="241"/>
      <c r="N9" s="242">
        <f>GETPIVOTDATA("Volume, million litres eq1",$L$102)</f>
        <v>803.02926299999979</v>
      </c>
      <c r="O9" s="243">
        <f>N6/N9</f>
        <v>0.0091378899102460259</v>
      </c>
      <c r="P9" s="164"/>
      <c r="Q9" s="164"/>
      <c r="R9" s="164"/>
      <c r="S9" s="164"/>
      <c r="T9" s="164"/>
      <c r="U9" s="164"/>
      <c r="V9" s="164"/>
      <c r="W9" s="164"/>
      <c r="X9" s="164"/>
      <c r="Y9" s="164"/>
      <c r="Z9" s="164"/>
      <c r="AA9" s="164"/>
      <c r="AB9" s="164"/>
      <c r="AC9" s="164"/>
      <c r="AD9" s="164"/>
    </row>
    <row r="10" spans="9:30" ht="18.75">
      <c r="I10" s="163"/>
      <c r="O10" s="164"/>
      <c r="P10" s="164"/>
      <c r="Q10" s="164"/>
      <c r="R10" s="164"/>
      <c r="S10" s="164"/>
      <c r="T10" s="164"/>
      <c r="U10" s="164"/>
      <c r="V10" s="164"/>
      <c r="W10" s="164"/>
      <c r="X10" s="164"/>
      <c r="Y10" s="164"/>
      <c r="Z10" s="164"/>
      <c r="AA10" s="164"/>
      <c r="AB10" s="164"/>
      <c r="AC10" s="164"/>
      <c r="AD10" s="164"/>
    </row>
    <row r="11" spans="9:30" ht="18.75" hidden="1">
      <c r="I11" s="163"/>
      <c r="O11" s="164"/>
      <c r="P11" s="164"/>
      <c r="Q11" s="164"/>
      <c r="R11" s="164"/>
      <c r="S11" s="164"/>
      <c r="T11" s="164"/>
      <c r="U11" s="164"/>
      <c r="V11" s="164"/>
      <c r="W11" s="164"/>
      <c r="X11" s="164"/>
      <c r="Y11" s="164"/>
      <c r="Z11" s="164"/>
      <c r="AA11" s="164"/>
      <c r="AB11" s="164"/>
      <c r="AC11" s="164"/>
      <c r="AD11" s="164"/>
    </row>
    <row r="12" spans="9:30" ht="18.75" hidden="1">
      <c r="I12" s="163"/>
      <c r="O12" s="164"/>
      <c r="P12" s="164"/>
      <c r="Q12" s="164"/>
      <c r="R12" s="164"/>
      <c r="S12" s="164"/>
      <c r="T12" s="164"/>
      <c r="U12" s="164"/>
      <c r="V12" s="164"/>
      <c r="W12" s="164"/>
      <c r="X12" s="164"/>
      <c r="Y12" s="164"/>
      <c r="Z12" s="164"/>
      <c r="AA12" s="164"/>
      <c r="AB12" s="164"/>
      <c r="AC12" s="164"/>
      <c r="AD12" s="164"/>
    </row>
    <row r="13" spans="9:30" ht="18.75" hidden="1">
      <c r="I13" s="163"/>
      <c r="O13" s="164"/>
      <c r="P13" s="164"/>
      <c r="Q13" s="164"/>
      <c r="R13" s="164"/>
      <c r="S13" s="164"/>
      <c r="T13" s="164"/>
      <c r="U13" s="164"/>
      <c r="V13" s="164"/>
      <c r="W13" s="164"/>
      <c r="X13" s="164"/>
      <c r="Y13" s="164"/>
      <c r="Z13" s="164"/>
      <c r="AA13" s="164"/>
      <c r="AB13" s="164"/>
      <c r="AC13" s="164"/>
      <c r="AD13" s="164"/>
    </row>
    <row r="14" spans="9:30" ht="18.75" hidden="1">
      <c r="I14" s="163"/>
      <c r="O14" s="164"/>
      <c r="P14" s="164"/>
      <c r="Q14" s="164"/>
      <c r="R14" s="164"/>
      <c r="S14" s="164"/>
      <c r="T14" s="164"/>
      <c r="U14" s="164"/>
      <c r="V14" s="164"/>
      <c r="W14" s="164"/>
      <c r="X14" s="164"/>
      <c r="Y14" s="164"/>
      <c r="Z14" s="164"/>
      <c r="AA14" s="164"/>
      <c r="AB14" s="164"/>
      <c r="AC14" s="164"/>
      <c r="AD14" s="164"/>
    </row>
    <row r="15" spans="15:30" ht="15">
      <c r="O15" s="164"/>
      <c r="P15" s="164"/>
      <c r="Q15" s="164"/>
      <c r="R15" s="164"/>
      <c r="S15" s="164"/>
      <c r="T15" s="164"/>
      <c r="U15" s="164"/>
      <c r="V15" s="164"/>
      <c r="W15" s="164"/>
      <c r="X15" s="164"/>
      <c r="Y15" s="164"/>
      <c r="Z15" s="164"/>
      <c r="AA15" s="164"/>
      <c r="AB15" s="164"/>
      <c r="AC15" s="164"/>
      <c r="AD15" s="164"/>
    </row>
    <row r="16" spans="15:30" ht="15">
      <c r="O16" s="164"/>
      <c r="P16" s="164"/>
      <c r="Q16" s="164"/>
      <c r="R16" s="164"/>
      <c r="S16" s="164"/>
      <c r="T16" s="164"/>
      <c r="U16" s="164"/>
      <c r="V16" s="164"/>
      <c r="W16" s="164"/>
      <c r="X16" s="164"/>
      <c r="Y16" s="164"/>
      <c r="Z16" s="164"/>
      <c r="AA16" s="164"/>
      <c r="AB16" s="164"/>
      <c r="AC16" s="164"/>
      <c r="AD16" s="164"/>
    </row>
    <row r="17" spans="2:29" ht="15">
      <c r="B17" s="170" t="s">
        <v>309</v>
      </c>
      <c r="C17" s="170" t="s">
        <v>312</v>
      </c>
      <c r="G17" s="165" t="s">
        <v>309</v>
      </c>
      <c r="H17" t="s">
        <v>313</v>
      </c>
      <c r="L17" s="165" t="s">
        <v>309</v>
      </c>
      <c r="M17" t="s">
        <v>314</v>
      </c>
      <c r="O17" s="164"/>
      <c r="P17" s="164"/>
      <c r="Q17" s="164"/>
      <c r="R17" s="164"/>
      <c r="S17" s="164"/>
      <c r="T17" s="164"/>
      <c r="U17" s="164"/>
      <c r="V17" s="164"/>
      <c r="W17" s="164"/>
      <c r="X17" s="164"/>
      <c r="Y17" s="164"/>
      <c r="Z17" s="164"/>
      <c r="AA17" s="164"/>
      <c r="AB17" s="164"/>
      <c r="AC17" s="164"/>
    </row>
    <row r="18" spans="2:29" ht="15">
      <c r="B18" s="167" t="s">
        <v>98</v>
      </c>
      <c r="C18" s="169">
        <v>0.29300100000000001</v>
      </c>
      <c r="G18" s="166" t="s">
        <v>98</v>
      </c>
      <c r="H18" s="168">
        <v>0.14263999999999999</v>
      </c>
      <c r="L18" s="166" t="s">
        <v>98</v>
      </c>
      <c r="M18" s="168">
        <v>0.077254000000000003</v>
      </c>
      <c r="O18" s="164"/>
      <c r="P18" s="164"/>
      <c r="Q18" s="164"/>
      <c r="R18" s="164"/>
      <c r="S18" s="164"/>
      <c r="T18" s="164"/>
      <c r="U18" s="164"/>
      <c r="V18" s="164"/>
      <c r="W18" s="164"/>
      <c r="X18" s="164"/>
      <c r="Y18" s="164"/>
      <c r="Z18" s="164"/>
      <c r="AA18" s="164"/>
      <c r="AB18" s="164"/>
      <c r="AC18" s="164"/>
    </row>
    <row r="19" spans="2:29" ht="15">
      <c r="B19" s="172" t="s">
        <v>97</v>
      </c>
      <c r="C19" s="169">
        <v>0.29300100000000001</v>
      </c>
      <c r="G19" s="171" t="s">
        <v>97</v>
      </c>
      <c r="H19" s="168">
        <v>0.14263999999999999</v>
      </c>
      <c r="L19" s="171" t="s">
        <v>97</v>
      </c>
      <c r="M19" s="168">
        <v>0.077254000000000003</v>
      </c>
      <c r="O19" s="164"/>
      <c r="P19" s="164"/>
      <c r="Q19" s="164"/>
      <c r="R19" s="164"/>
      <c r="S19" s="164"/>
      <c r="T19" s="164"/>
      <c r="U19" s="164"/>
      <c r="V19" s="164"/>
      <c r="W19" s="164"/>
      <c r="X19" s="164"/>
      <c r="Y19" s="164"/>
      <c r="Z19" s="164"/>
      <c r="AA19" s="164"/>
      <c r="AB19" s="164"/>
      <c r="AC19" s="164"/>
    </row>
    <row r="20" spans="2:29" ht="15">
      <c r="B20" s="174" t="s">
        <v>62</v>
      </c>
      <c r="C20" s="169">
        <v>0.26558799999999999</v>
      </c>
      <c r="G20" s="173" t="s">
        <v>198</v>
      </c>
      <c r="H20" s="168">
        <v>0.14263999999999999</v>
      </c>
      <c r="L20" s="173" t="s">
        <v>198</v>
      </c>
      <c r="M20" s="168">
        <v>0.077254000000000003</v>
      </c>
      <c r="O20" s="164"/>
      <c r="P20" s="164"/>
      <c r="Q20" s="164"/>
      <c r="R20" s="164"/>
      <c r="S20" s="164"/>
      <c r="T20" s="164"/>
      <c r="U20" s="164"/>
      <c r="V20" s="164"/>
      <c r="W20" s="164"/>
      <c r="X20" s="164"/>
      <c r="Y20" s="164"/>
      <c r="Z20" s="164"/>
      <c r="AA20" s="164"/>
      <c r="AB20" s="164"/>
      <c r="AC20" s="164"/>
    </row>
    <row r="21" spans="2:29" ht="15">
      <c r="B21" s="174" t="s">
        <v>163</v>
      </c>
      <c r="C21" s="169">
        <v>0.027413</v>
      </c>
      <c r="G21" s="166" t="s">
        <v>99</v>
      </c>
      <c r="H21" s="168">
        <v>0.126223</v>
      </c>
      <c r="L21" s="166" t="s">
        <v>24</v>
      </c>
      <c r="M21" s="168">
        <v>0.98496700000000004</v>
      </c>
      <c r="O21" s="164"/>
      <c r="P21" s="164"/>
      <c r="Q21" s="164"/>
      <c r="R21" s="164"/>
      <c r="S21" s="164"/>
      <c r="T21" s="164"/>
      <c r="U21" s="164"/>
      <c r="V21" s="164"/>
      <c r="W21" s="164"/>
      <c r="X21" s="164"/>
      <c r="Y21" s="164"/>
      <c r="Z21" s="164"/>
      <c r="AA21" s="164"/>
      <c r="AB21" s="164"/>
      <c r="AC21" s="164"/>
    </row>
    <row r="22" spans="2:29" ht="15">
      <c r="B22" s="167" t="s">
        <v>99</v>
      </c>
      <c r="C22" s="169">
        <v>3.2585839999999999</v>
      </c>
      <c r="G22" s="171" t="s">
        <v>97</v>
      </c>
      <c r="H22" s="168">
        <v>0.126223</v>
      </c>
      <c r="L22" s="171" t="s">
        <v>97</v>
      </c>
      <c r="M22" s="168">
        <v>0.98496700000000004</v>
      </c>
      <c r="O22" s="164"/>
      <c r="P22" s="164"/>
      <c r="Q22" s="164"/>
      <c r="R22" s="164"/>
      <c r="S22" s="164"/>
      <c r="T22" s="164"/>
      <c r="U22" s="164"/>
      <c r="V22" s="164"/>
      <c r="W22" s="164"/>
      <c r="X22" s="164"/>
      <c r="Y22" s="164"/>
      <c r="Z22" s="164"/>
      <c r="AA22" s="164"/>
      <c r="AB22" s="164"/>
      <c r="AC22" s="164"/>
    </row>
    <row r="23" spans="2:29" ht="15">
      <c r="B23" s="172" t="s">
        <v>97</v>
      </c>
      <c r="C23" s="169">
        <v>3.2585839999999999</v>
      </c>
      <c r="G23" s="173" t="s">
        <v>198</v>
      </c>
      <c r="H23" s="168">
        <v>0.12484099999999999</v>
      </c>
      <c r="L23" s="173" t="s">
        <v>198</v>
      </c>
      <c r="M23" s="168">
        <v>0.98496700000000004</v>
      </c>
      <c r="O23" s="164"/>
      <c r="P23" s="164"/>
      <c r="Q23" s="164"/>
      <c r="R23" s="164"/>
      <c r="S23" s="164"/>
      <c r="T23" s="164"/>
      <c r="U23" s="164"/>
      <c r="V23" s="164"/>
      <c r="W23" s="164"/>
      <c r="X23" s="164"/>
      <c r="Y23" s="164"/>
      <c r="Z23" s="164"/>
      <c r="AA23" s="164"/>
      <c r="AB23" s="164"/>
      <c r="AC23" s="164"/>
    </row>
    <row r="24" spans="2:29" ht="15">
      <c r="B24" s="174" t="s">
        <v>62</v>
      </c>
      <c r="C24" s="169">
        <v>2.5477810000000001</v>
      </c>
      <c r="G24" s="173" t="s">
        <v>163</v>
      </c>
      <c r="H24" s="168">
        <v>0.001382</v>
      </c>
      <c r="L24" s="166" t="s">
        <v>100</v>
      </c>
      <c r="M24" s="168">
        <v>0.17308599999999999</v>
      </c>
      <c r="O24" s="164"/>
      <c r="P24" s="164"/>
      <c r="Q24" s="164"/>
      <c r="R24" s="164"/>
      <c r="S24" s="164"/>
      <c r="T24" s="164"/>
      <c r="U24" s="164"/>
      <c r="V24" s="164"/>
      <c r="W24" s="164"/>
      <c r="X24" s="164"/>
      <c r="Y24" s="164"/>
      <c r="Z24" s="164"/>
      <c r="AA24" s="164"/>
      <c r="AB24" s="164"/>
      <c r="AC24" s="164"/>
    </row>
    <row r="25" spans="2:29" ht="15">
      <c r="B25" s="174" t="s">
        <v>163</v>
      </c>
      <c r="C25" s="169">
        <v>0.71080299999999996</v>
      </c>
      <c r="G25" s="166" t="s">
        <v>24</v>
      </c>
      <c r="H25" s="168">
        <v>3.3570530000000001</v>
      </c>
      <c r="L25" s="171" t="s">
        <v>97</v>
      </c>
      <c r="M25" s="168">
        <v>0.17308599999999999</v>
      </c>
      <c r="O25" s="164"/>
      <c r="P25" s="164"/>
      <c r="Q25" s="164"/>
      <c r="R25" s="164"/>
      <c r="S25" s="164"/>
      <c r="T25" s="164"/>
      <c r="U25" s="164"/>
      <c r="V25" s="164"/>
      <c r="W25" s="164"/>
      <c r="X25" s="164"/>
      <c r="Y25" s="164"/>
      <c r="Z25" s="164"/>
      <c r="AA25" s="164"/>
      <c r="AB25" s="164"/>
      <c r="AC25" s="164"/>
    </row>
    <row r="26" spans="2:29" ht="15">
      <c r="B26" s="167" t="s">
        <v>24</v>
      </c>
      <c r="C26" s="169">
        <v>0.53251499999999996</v>
      </c>
      <c r="G26" s="171" t="s">
        <v>97</v>
      </c>
      <c r="H26" s="168">
        <v>3.3570530000000001</v>
      </c>
      <c r="L26" s="173" t="s">
        <v>198</v>
      </c>
      <c r="M26" s="168">
        <v>0.17308599999999999</v>
      </c>
      <c r="O26" s="164"/>
      <c r="P26" s="164"/>
      <c r="Q26" s="164"/>
      <c r="R26" s="164"/>
      <c r="S26" s="164"/>
      <c r="T26" s="164"/>
      <c r="U26" s="164"/>
      <c r="V26" s="164"/>
      <c r="W26" s="164"/>
      <c r="X26" s="164"/>
      <c r="Y26" s="164"/>
      <c r="Z26" s="164"/>
      <c r="AA26" s="164"/>
      <c r="AB26" s="164"/>
      <c r="AC26" s="164"/>
    </row>
    <row r="27" spans="2:29" ht="15">
      <c r="B27" s="172" t="s">
        <v>97</v>
      </c>
      <c r="C27" s="169">
        <v>0.53251499999999996</v>
      </c>
      <c r="G27" s="173" t="s">
        <v>198</v>
      </c>
      <c r="H27" s="168">
        <v>3.3484449999999999</v>
      </c>
      <c r="L27" s="166" t="s">
        <v>31</v>
      </c>
      <c r="M27" s="168">
        <v>0.022943000000000002</v>
      </c>
      <c r="O27" s="164"/>
      <c r="P27" s="164"/>
      <c r="Q27" s="164"/>
      <c r="R27" s="164"/>
      <c r="S27" s="164"/>
      <c r="T27" s="164"/>
      <c r="U27" s="164"/>
      <c r="V27" s="164"/>
      <c r="W27" s="164"/>
      <c r="X27" s="164"/>
      <c r="Y27" s="164"/>
      <c r="Z27" s="164"/>
      <c r="AA27" s="164"/>
      <c r="AB27" s="164"/>
      <c r="AC27" s="164"/>
    </row>
    <row r="28" spans="2:29" ht="15">
      <c r="B28" s="174" t="s">
        <v>62</v>
      </c>
      <c r="C28" s="169">
        <v>0.53251499999999996</v>
      </c>
      <c r="G28" s="173" t="s">
        <v>163</v>
      </c>
      <c r="H28" s="168">
        <v>0.0086079999999999993</v>
      </c>
      <c r="L28" s="171" t="s">
        <v>108</v>
      </c>
      <c r="M28" s="168">
        <v>0.022943000000000002</v>
      </c>
      <c r="O28" s="164"/>
      <c r="P28" s="164"/>
      <c r="Q28" s="164"/>
      <c r="R28" s="164"/>
      <c r="S28" s="164"/>
      <c r="T28" s="164"/>
      <c r="U28" s="164"/>
      <c r="V28" s="164"/>
      <c r="W28" s="164"/>
      <c r="X28" s="164"/>
      <c r="Y28" s="164"/>
      <c r="Z28" s="164"/>
      <c r="AA28" s="164"/>
      <c r="AB28" s="164"/>
      <c r="AC28" s="164"/>
    </row>
    <row r="29" spans="2:29" ht="15">
      <c r="B29" s="167" t="s">
        <v>28</v>
      </c>
      <c r="C29" s="169">
        <v>0.58153600000000005</v>
      </c>
      <c r="G29" s="166" t="s">
        <v>28</v>
      </c>
      <c r="H29" s="168">
        <v>0.077160000000000006</v>
      </c>
      <c r="L29" s="173" t="s">
        <v>198</v>
      </c>
      <c r="M29" s="168">
        <v>0.022943000000000002</v>
      </c>
      <c r="O29" s="164"/>
      <c r="P29" s="164"/>
      <c r="Q29" s="164"/>
      <c r="R29" s="164"/>
      <c r="S29" s="164"/>
      <c r="T29" s="164"/>
      <c r="U29" s="164"/>
      <c r="V29" s="164"/>
      <c r="W29" s="164"/>
      <c r="X29" s="164"/>
      <c r="Y29" s="164"/>
      <c r="Z29" s="164"/>
      <c r="AA29" s="164"/>
      <c r="AB29" s="164"/>
      <c r="AC29" s="164"/>
    </row>
    <row r="30" spans="2:29" ht="15">
      <c r="B30" s="172" t="s">
        <v>97</v>
      </c>
      <c r="C30" s="169">
        <v>0.58153600000000005</v>
      </c>
      <c r="G30" s="171" t="s">
        <v>97</v>
      </c>
      <c r="H30" s="168">
        <v>0.077160000000000006</v>
      </c>
      <c r="L30" s="166" t="s">
        <v>33</v>
      </c>
      <c r="M30" s="168">
        <v>2.7551839999999999</v>
      </c>
      <c r="O30" s="164"/>
      <c r="P30" s="164"/>
      <c r="Q30" s="164"/>
      <c r="R30" s="164"/>
      <c r="S30" s="164"/>
      <c r="T30" s="164"/>
      <c r="U30" s="164"/>
      <c r="V30" s="164"/>
      <c r="W30" s="164"/>
      <c r="X30" s="164"/>
      <c r="Y30" s="164"/>
      <c r="Z30" s="164"/>
      <c r="AA30" s="164"/>
      <c r="AB30" s="164"/>
      <c r="AC30" s="164"/>
    </row>
    <row r="31" spans="2:29" ht="15">
      <c r="B31" s="174" t="s">
        <v>62</v>
      </c>
      <c r="C31" s="169">
        <v>0.58153600000000005</v>
      </c>
      <c r="G31" s="173" t="s">
        <v>198</v>
      </c>
      <c r="H31" s="168">
        <v>0.077160000000000006</v>
      </c>
      <c r="L31" s="171" t="s">
        <v>97</v>
      </c>
      <c r="M31" s="168">
        <v>2.7551839999999999</v>
      </c>
      <c r="O31" s="164"/>
      <c r="P31" s="164"/>
      <c r="Q31" s="164"/>
      <c r="R31" s="164"/>
      <c r="S31" s="164"/>
      <c r="T31" s="164"/>
      <c r="U31" s="164"/>
      <c r="V31" s="164"/>
      <c r="W31" s="164"/>
      <c r="X31" s="164"/>
      <c r="Y31" s="164"/>
      <c r="Z31" s="164"/>
      <c r="AA31" s="164"/>
      <c r="AB31" s="164"/>
      <c r="AC31" s="164"/>
    </row>
    <row r="32" spans="2:29" ht="15">
      <c r="B32" s="167" t="s">
        <v>100</v>
      </c>
      <c r="C32" s="169">
        <v>0.64266000000000001</v>
      </c>
      <c r="G32" s="166" t="s">
        <v>100</v>
      </c>
      <c r="H32" s="168">
        <v>0.94477800000000001</v>
      </c>
      <c r="L32" s="173" t="s">
        <v>198</v>
      </c>
      <c r="M32" s="168">
        <v>2.7551839999999999</v>
      </c>
      <c r="O32" s="164"/>
      <c r="P32" s="164"/>
      <c r="Q32" s="164"/>
      <c r="R32" s="164"/>
      <c r="S32" s="164"/>
      <c r="T32" s="164"/>
      <c r="U32" s="164"/>
      <c r="V32" s="164"/>
      <c r="W32" s="164"/>
      <c r="X32" s="164"/>
      <c r="Y32" s="164"/>
      <c r="Z32" s="164"/>
      <c r="AA32" s="164"/>
      <c r="AB32" s="164"/>
      <c r="AC32" s="164"/>
    </row>
    <row r="33" spans="2:29" ht="15">
      <c r="B33" s="172" t="s">
        <v>97</v>
      </c>
      <c r="C33" s="169">
        <v>0.64266000000000001</v>
      </c>
      <c r="G33" s="171" t="s">
        <v>97</v>
      </c>
      <c r="H33" s="168">
        <v>0.94477800000000001</v>
      </c>
      <c r="L33" s="166" t="s">
        <v>35</v>
      </c>
      <c r="M33" s="168">
        <v>6.2397039999999997</v>
      </c>
      <c r="O33" s="164"/>
      <c r="P33" s="164"/>
      <c r="Q33" s="164"/>
      <c r="R33" s="164"/>
      <c r="S33" s="164"/>
      <c r="T33" s="164"/>
      <c r="U33" s="164"/>
      <c r="V33" s="164"/>
      <c r="W33" s="164"/>
      <c r="X33" s="164"/>
      <c r="Y33" s="164"/>
      <c r="Z33" s="164"/>
      <c r="AA33" s="164"/>
      <c r="AB33" s="164"/>
      <c r="AC33" s="164"/>
    </row>
    <row r="34" spans="2:29" ht="15">
      <c r="B34" s="174" t="s">
        <v>62</v>
      </c>
      <c r="C34" s="169">
        <v>0.64266000000000001</v>
      </c>
      <c r="G34" s="173" t="s">
        <v>198</v>
      </c>
      <c r="H34" s="168">
        <v>0.94477800000000001</v>
      </c>
      <c r="L34" s="171" t="s">
        <v>97</v>
      </c>
      <c r="M34" s="168">
        <v>5.8867469999999997</v>
      </c>
      <c r="O34" s="164"/>
      <c r="P34" s="164"/>
      <c r="Q34" s="164"/>
      <c r="R34" s="164"/>
      <c r="S34" s="164"/>
      <c r="T34" s="164"/>
      <c r="U34" s="164"/>
      <c r="V34" s="164"/>
      <c r="W34" s="164"/>
      <c r="X34" s="164"/>
      <c r="Y34" s="164"/>
      <c r="Z34" s="164"/>
      <c r="AA34" s="164"/>
      <c r="AB34" s="164"/>
      <c r="AC34" s="164"/>
    </row>
    <row r="35" spans="2:29" ht="15">
      <c r="B35" s="167" t="s">
        <v>31</v>
      </c>
      <c r="C35" s="169">
        <v>0.306529</v>
      </c>
      <c r="G35" s="166" t="s">
        <v>101</v>
      </c>
      <c r="H35" s="168">
        <v>0.215061</v>
      </c>
      <c r="L35" s="173" t="s">
        <v>198</v>
      </c>
      <c r="M35" s="168">
        <v>5.8867469999999997</v>
      </c>
      <c r="O35" s="164"/>
      <c r="P35" s="164"/>
      <c r="Q35" s="164"/>
      <c r="R35" s="164"/>
      <c r="S35" s="164"/>
      <c r="T35" s="164"/>
      <c r="U35" s="164"/>
      <c r="V35" s="164"/>
      <c r="W35" s="164"/>
      <c r="X35" s="164"/>
      <c r="Y35" s="164"/>
      <c r="Z35" s="164"/>
      <c r="AA35" s="164"/>
      <c r="AB35" s="164"/>
      <c r="AC35" s="164"/>
    </row>
    <row r="36" spans="2:29" ht="15">
      <c r="B36" s="172" t="s">
        <v>97</v>
      </c>
      <c r="C36" s="169">
        <v>0.306529</v>
      </c>
      <c r="G36" s="171" t="s">
        <v>97</v>
      </c>
      <c r="H36" s="168">
        <v>0.215061</v>
      </c>
      <c r="L36" s="171" t="s">
        <v>107</v>
      </c>
      <c r="M36" s="168">
        <v>0.27616099999999999</v>
      </c>
      <c r="O36" s="164"/>
      <c r="P36" s="164"/>
      <c r="Q36" s="164"/>
      <c r="R36" s="164"/>
      <c r="S36" s="164"/>
      <c r="T36" s="164"/>
      <c r="U36" s="164"/>
      <c r="V36" s="164"/>
      <c r="W36" s="164"/>
      <c r="X36" s="164"/>
      <c r="Y36" s="164"/>
      <c r="Z36" s="164"/>
      <c r="AA36" s="164"/>
      <c r="AB36" s="164"/>
      <c r="AC36" s="164"/>
    </row>
    <row r="37" spans="2:29" ht="15">
      <c r="B37" s="174" t="s">
        <v>62</v>
      </c>
      <c r="C37" s="169">
        <v>0.170705</v>
      </c>
      <c r="G37" s="173" t="s">
        <v>198</v>
      </c>
      <c r="H37" s="168">
        <v>0.215061</v>
      </c>
      <c r="L37" s="173" t="s">
        <v>198</v>
      </c>
      <c r="M37" s="168">
        <v>0.27616099999999999</v>
      </c>
      <c r="O37" s="164"/>
      <c r="P37" s="164"/>
      <c r="Q37" s="164"/>
      <c r="R37" s="164"/>
      <c r="S37" s="164"/>
      <c r="T37" s="164"/>
      <c r="U37" s="164"/>
      <c r="V37" s="164"/>
      <c r="W37" s="164"/>
      <c r="X37" s="164"/>
      <c r="Y37" s="164"/>
      <c r="Z37" s="164"/>
      <c r="AA37" s="164"/>
      <c r="AB37" s="164"/>
      <c r="AC37" s="164"/>
    </row>
    <row r="38" spans="2:29" ht="15">
      <c r="B38" s="174" t="s">
        <v>163</v>
      </c>
      <c r="C38" s="169">
        <v>0.135824</v>
      </c>
      <c r="G38" s="166" t="s">
        <v>33</v>
      </c>
      <c r="H38" s="168">
        <v>1.8663979999999998</v>
      </c>
      <c r="L38" s="171" t="s">
        <v>108</v>
      </c>
      <c r="M38" s="168">
        <v>0.076796000000000003</v>
      </c>
      <c r="O38" s="164"/>
      <c r="P38" s="164"/>
      <c r="Q38" s="164"/>
      <c r="R38" s="164"/>
      <c r="S38" s="164"/>
      <c r="T38" s="164"/>
      <c r="U38" s="164"/>
      <c r="V38" s="164"/>
      <c r="W38" s="164"/>
      <c r="X38" s="164"/>
      <c r="Y38" s="164"/>
      <c r="Z38" s="164"/>
      <c r="AA38" s="164"/>
      <c r="AB38" s="164"/>
      <c r="AC38" s="164"/>
    </row>
    <row r="39" spans="2:29" ht="15">
      <c r="B39" s="167" t="s">
        <v>101</v>
      </c>
      <c r="C39" s="169">
        <v>0.001769</v>
      </c>
      <c r="G39" s="171" t="s">
        <v>97</v>
      </c>
      <c r="H39" s="168">
        <v>1.8663979999999998</v>
      </c>
      <c r="L39" s="173" t="s">
        <v>198</v>
      </c>
      <c r="M39" s="168">
        <v>0.076796000000000003</v>
      </c>
      <c r="O39" s="164"/>
      <c r="P39" s="164"/>
      <c r="Q39" s="164"/>
      <c r="R39" s="164"/>
      <c r="S39" s="164"/>
      <c r="T39" s="164"/>
      <c r="U39" s="164"/>
      <c r="V39" s="164"/>
      <c r="W39" s="164"/>
      <c r="X39" s="164"/>
      <c r="Y39" s="164"/>
      <c r="Z39" s="164"/>
      <c r="AA39" s="164"/>
      <c r="AB39" s="164"/>
      <c r="AC39" s="164"/>
    </row>
    <row r="40" spans="2:29" ht="15">
      <c r="B40" s="172" t="s">
        <v>97</v>
      </c>
      <c r="C40" s="169">
        <v>0.001769</v>
      </c>
      <c r="G40" s="173" t="s">
        <v>198</v>
      </c>
      <c r="H40" s="168">
        <v>1.8479159999999999</v>
      </c>
      <c r="L40" s="166" t="s">
        <v>38</v>
      </c>
      <c r="M40" s="168">
        <v>3.8967960000000001</v>
      </c>
      <c r="O40" s="164"/>
      <c r="P40" s="164"/>
      <c r="Q40" s="164"/>
      <c r="R40" s="164"/>
      <c r="S40" s="164"/>
      <c r="T40" s="164"/>
      <c r="U40" s="164"/>
      <c r="V40" s="164"/>
      <c r="W40" s="164"/>
      <c r="X40" s="164"/>
      <c r="Y40" s="164"/>
      <c r="Z40" s="164"/>
      <c r="AA40" s="164"/>
      <c r="AB40" s="164"/>
      <c r="AC40" s="164"/>
    </row>
    <row r="41" spans="2:29" ht="15">
      <c r="B41" s="174" t="s">
        <v>62</v>
      </c>
      <c r="C41" s="169">
        <v>0.001769</v>
      </c>
      <c r="G41" s="173" t="s">
        <v>163</v>
      </c>
      <c r="H41" s="168">
        <v>0.018481999999999998</v>
      </c>
      <c r="L41" s="171" t="s">
        <v>97</v>
      </c>
      <c r="M41" s="168">
        <v>3.8967960000000001</v>
      </c>
      <c r="O41" s="164"/>
      <c r="P41" s="164"/>
      <c r="Q41" s="164"/>
      <c r="R41" s="164"/>
      <c r="S41" s="164"/>
      <c r="T41" s="164"/>
      <c r="U41" s="164"/>
      <c r="V41" s="164"/>
      <c r="W41" s="164"/>
      <c r="X41" s="164"/>
      <c r="Y41" s="164"/>
      <c r="Z41" s="164"/>
      <c r="AA41" s="164"/>
      <c r="AB41" s="164"/>
      <c r="AC41" s="164"/>
    </row>
    <row r="42" spans="2:29" ht="15">
      <c r="B42" s="167" t="s">
        <v>102</v>
      </c>
      <c r="C42" s="169">
        <v>0.002513</v>
      </c>
      <c r="G42" s="166" t="s">
        <v>35</v>
      </c>
      <c r="H42" s="168">
        <v>4.4275830000000003</v>
      </c>
      <c r="L42" s="173" t="s">
        <v>198</v>
      </c>
      <c r="M42" s="168">
        <v>3.8967960000000001</v>
      </c>
      <c r="O42" s="164"/>
      <c r="P42" s="164"/>
      <c r="Q42" s="164"/>
      <c r="R42" s="164"/>
      <c r="S42" s="164"/>
      <c r="T42" s="164"/>
      <c r="U42" s="164"/>
      <c r="V42" s="164"/>
      <c r="W42" s="164"/>
      <c r="X42" s="164"/>
      <c r="Y42" s="164"/>
      <c r="Z42" s="164"/>
      <c r="AA42" s="164"/>
      <c r="AB42" s="164"/>
      <c r="AC42" s="164"/>
    </row>
    <row r="43" spans="2:29" ht="15">
      <c r="B43" s="172" t="s">
        <v>97</v>
      </c>
      <c r="C43" s="169">
        <v>0.002513</v>
      </c>
      <c r="G43" s="171" t="s">
        <v>97</v>
      </c>
      <c r="H43" s="168">
        <v>4.4275830000000003</v>
      </c>
      <c r="L43" s="166" t="s">
        <v>76</v>
      </c>
      <c r="M43" s="168">
        <v>0.022200999999999999</v>
      </c>
      <c r="O43" s="164"/>
      <c r="P43" s="164"/>
      <c r="Q43" s="164"/>
      <c r="R43" s="164"/>
      <c r="S43" s="164"/>
      <c r="T43" s="164"/>
      <c r="U43" s="164"/>
      <c r="V43" s="164"/>
      <c r="W43" s="164"/>
      <c r="X43" s="164"/>
      <c r="Y43" s="164"/>
      <c r="Z43" s="164"/>
      <c r="AA43" s="164"/>
      <c r="AB43" s="164"/>
      <c r="AC43" s="164"/>
    </row>
    <row r="44" spans="2:29" ht="15">
      <c r="B44" s="174" t="s">
        <v>62</v>
      </c>
      <c r="C44" s="169">
        <v>0.002513</v>
      </c>
      <c r="G44" s="173" t="s">
        <v>198</v>
      </c>
      <c r="H44" s="168">
        <v>4.3877980000000001</v>
      </c>
      <c r="L44" s="171" t="s">
        <v>97</v>
      </c>
      <c r="M44" s="168">
        <v>0.022200999999999999</v>
      </c>
      <c r="O44" s="164"/>
      <c r="P44" s="164"/>
      <c r="Q44" s="164"/>
      <c r="R44" s="164"/>
      <c r="S44" s="164"/>
      <c r="T44" s="164"/>
      <c r="U44" s="164"/>
      <c r="V44" s="164"/>
      <c r="W44" s="164"/>
      <c r="X44" s="164"/>
      <c r="Y44" s="164"/>
      <c r="Z44" s="164"/>
      <c r="AA44" s="164"/>
      <c r="AB44" s="164"/>
      <c r="AC44" s="164"/>
    </row>
    <row r="45" spans="2:29" ht="15">
      <c r="B45" s="167" t="s">
        <v>33</v>
      </c>
      <c r="C45" s="169">
        <v>0.033753999999999999</v>
      </c>
      <c r="G45" s="173" t="s">
        <v>163</v>
      </c>
      <c r="H45" s="168">
        <v>0.039785000000000001</v>
      </c>
      <c r="L45" s="173" t="s">
        <v>198</v>
      </c>
      <c r="M45" s="168">
        <v>0.022200999999999999</v>
      </c>
      <c r="O45" s="164"/>
      <c r="P45" s="164"/>
      <c r="Q45" s="164"/>
      <c r="R45" s="164"/>
      <c r="S45" s="164"/>
      <c r="T45" s="164"/>
      <c r="U45" s="164"/>
      <c r="V45" s="164"/>
      <c r="W45" s="164"/>
      <c r="X45" s="164"/>
      <c r="Y45" s="164"/>
      <c r="Z45" s="164"/>
      <c r="AA45" s="164"/>
      <c r="AB45" s="164"/>
      <c r="AC45" s="164"/>
    </row>
    <row r="46" spans="2:29" ht="15">
      <c r="B46" s="172" t="s">
        <v>97</v>
      </c>
      <c r="C46" s="169">
        <v>0.033753999999999999</v>
      </c>
      <c r="G46" s="166" t="s">
        <v>75</v>
      </c>
      <c r="H46" s="168">
        <v>0.025090000000000001</v>
      </c>
      <c r="L46" s="166" t="s">
        <v>103</v>
      </c>
      <c r="M46" s="168">
        <v>1.2811889999999999</v>
      </c>
      <c r="O46" s="164"/>
      <c r="P46" s="164"/>
      <c r="Q46" s="164"/>
      <c r="R46" s="164"/>
      <c r="S46" s="164"/>
      <c r="T46" s="164"/>
      <c r="U46" s="164"/>
      <c r="V46" s="164"/>
      <c r="W46" s="164"/>
      <c r="X46" s="164"/>
      <c r="Y46" s="164"/>
      <c r="Z46" s="164"/>
      <c r="AA46" s="164"/>
      <c r="AB46" s="164"/>
      <c r="AC46" s="164"/>
    </row>
    <row r="47" spans="2:29" ht="15">
      <c r="B47" s="174" t="s">
        <v>62</v>
      </c>
      <c r="C47" s="169">
        <v>0.033753999999999999</v>
      </c>
      <c r="G47" s="171" t="s">
        <v>97</v>
      </c>
      <c r="H47" s="168">
        <v>0.025090000000000001</v>
      </c>
      <c r="L47" s="171" t="s">
        <v>97</v>
      </c>
      <c r="M47" s="168">
        <v>1.2811889999999999</v>
      </c>
      <c r="O47" s="164"/>
      <c r="P47" s="164"/>
      <c r="Q47" s="164"/>
      <c r="R47" s="164"/>
      <c r="S47" s="164"/>
      <c r="T47" s="164"/>
      <c r="U47" s="164"/>
      <c r="V47" s="164"/>
      <c r="W47" s="164"/>
      <c r="X47" s="164"/>
      <c r="Y47" s="164"/>
      <c r="Z47" s="164"/>
      <c r="AA47" s="164"/>
      <c r="AB47" s="164"/>
      <c r="AC47" s="164"/>
    </row>
    <row r="48" spans="2:29" ht="15">
      <c r="B48" s="167" t="s">
        <v>35</v>
      </c>
      <c r="C48" s="169">
        <v>10.282246000000001</v>
      </c>
      <c r="G48" s="173" t="s">
        <v>198</v>
      </c>
      <c r="H48" s="168">
        <v>0.025090000000000001</v>
      </c>
      <c r="L48" s="173" t="s">
        <v>198</v>
      </c>
      <c r="M48" s="168">
        <v>1.2811889999999999</v>
      </c>
      <c r="O48" s="164"/>
      <c r="P48" s="164"/>
      <c r="Q48" s="164"/>
      <c r="R48" s="164"/>
      <c r="S48" s="164"/>
      <c r="T48" s="164"/>
      <c r="U48" s="164"/>
      <c r="V48" s="164"/>
      <c r="W48" s="164"/>
      <c r="X48" s="164"/>
      <c r="Y48" s="164"/>
      <c r="Z48" s="164"/>
      <c r="AA48" s="164"/>
      <c r="AB48" s="164"/>
      <c r="AC48" s="164"/>
    </row>
    <row r="49" spans="2:29" ht="15">
      <c r="B49" s="172" t="s">
        <v>97</v>
      </c>
      <c r="C49" s="169">
        <v>10.251566</v>
      </c>
      <c r="G49" s="166" t="s">
        <v>38</v>
      </c>
      <c r="H49" s="168">
        <v>6.1567800000000004</v>
      </c>
      <c r="L49" s="166" t="s">
        <v>45</v>
      </c>
      <c r="M49" s="168">
        <v>0.42676599999999998</v>
      </c>
      <c r="O49" s="164"/>
      <c r="P49" s="164"/>
      <c r="Q49" s="164"/>
      <c r="R49" s="164"/>
      <c r="S49" s="164"/>
      <c r="T49" s="164"/>
      <c r="U49" s="164"/>
      <c r="V49" s="164"/>
      <c r="W49" s="164"/>
      <c r="X49" s="164"/>
      <c r="Y49" s="164"/>
      <c r="Z49" s="164"/>
      <c r="AA49" s="164"/>
      <c r="AB49" s="164"/>
      <c r="AC49" s="164"/>
    </row>
    <row r="50" spans="2:29" ht="15">
      <c r="B50" s="174" t="s">
        <v>62</v>
      </c>
      <c r="C50" s="169">
        <v>9.3435070000000007</v>
      </c>
      <c r="G50" s="171" t="s">
        <v>97</v>
      </c>
      <c r="H50" s="168">
        <v>6.1567800000000004</v>
      </c>
      <c r="L50" s="171" t="s">
        <v>97</v>
      </c>
      <c r="M50" s="168">
        <v>0.32974299999999995</v>
      </c>
      <c r="O50" s="164"/>
      <c r="P50" s="164"/>
      <c r="Q50" s="164"/>
      <c r="R50" s="164"/>
      <c r="S50" s="164"/>
      <c r="T50" s="164"/>
      <c r="U50" s="164"/>
      <c r="V50" s="164"/>
      <c r="W50" s="164"/>
      <c r="X50" s="164"/>
      <c r="Y50" s="164"/>
      <c r="Z50" s="164"/>
      <c r="AA50" s="164"/>
      <c r="AB50" s="164"/>
      <c r="AC50" s="164"/>
    </row>
    <row r="51" spans="2:29" ht="15">
      <c r="B51" s="174" t="s">
        <v>163</v>
      </c>
      <c r="C51" s="169">
        <v>0.90805899999999995</v>
      </c>
      <c r="G51" s="173" t="s">
        <v>198</v>
      </c>
      <c r="H51" s="168">
        <v>6.1567800000000004</v>
      </c>
      <c r="L51" s="173" t="s">
        <v>198</v>
      </c>
      <c r="M51" s="168">
        <v>0.32080199999999998</v>
      </c>
      <c r="O51" s="164"/>
      <c r="P51" s="164"/>
      <c r="Q51" s="164"/>
      <c r="R51" s="164"/>
      <c r="S51" s="164"/>
      <c r="T51" s="164"/>
      <c r="U51" s="164"/>
      <c r="V51" s="164"/>
      <c r="W51" s="164"/>
      <c r="X51" s="164"/>
      <c r="Y51" s="164"/>
      <c r="Z51" s="164"/>
      <c r="AA51" s="164"/>
      <c r="AB51" s="164"/>
      <c r="AC51" s="164"/>
    </row>
    <row r="52" spans="2:29" ht="15">
      <c r="B52" s="172" t="s">
        <v>107</v>
      </c>
      <c r="C52" s="169">
        <v>0.030679999999999999</v>
      </c>
      <c r="G52" s="166" t="s">
        <v>89</v>
      </c>
      <c r="H52" s="168">
        <v>0.34649799999999997</v>
      </c>
      <c r="L52" s="173" t="s">
        <v>242</v>
      </c>
      <c r="M52" s="168">
        <v>0.0089409999999999993</v>
      </c>
      <c r="O52" s="164"/>
      <c r="P52" s="164"/>
      <c r="Q52" s="164"/>
      <c r="R52" s="164"/>
      <c r="S52" s="164"/>
      <c r="T52" s="164"/>
      <c r="U52" s="164"/>
      <c r="V52" s="164"/>
      <c r="W52" s="164"/>
      <c r="X52" s="164"/>
      <c r="Y52" s="164"/>
      <c r="Z52" s="164"/>
      <c r="AA52" s="164"/>
      <c r="AB52" s="164"/>
      <c r="AC52" s="164"/>
    </row>
    <row r="53" spans="2:29" ht="15">
      <c r="B53" s="174" t="s">
        <v>62</v>
      </c>
      <c r="C53" s="169">
        <v>0.030679999999999999</v>
      </c>
      <c r="G53" s="171" t="s">
        <v>97</v>
      </c>
      <c r="H53" s="168">
        <v>0.34649799999999997</v>
      </c>
      <c r="L53" s="171" t="s">
        <v>108</v>
      </c>
      <c r="M53" s="168">
        <v>0.097022999999999998</v>
      </c>
      <c r="O53" s="164"/>
      <c r="P53" s="164"/>
      <c r="Q53" s="164"/>
      <c r="R53" s="164"/>
      <c r="S53" s="164"/>
      <c r="T53" s="164"/>
      <c r="U53" s="164"/>
      <c r="V53" s="164"/>
      <c r="W53" s="164"/>
      <c r="X53" s="164"/>
      <c r="Y53" s="164"/>
      <c r="Z53" s="164"/>
      <c r="AA53" s="164"/>
      <c r="AB53" s="164"/>
      <c r="AC53" s="164"/>
    </row>
    <row r="54" spans="2:29" ht="15">
      <c r="B54" s="167" t="s">
        <v>75</v>
      </c>
      <c r="C54" s="169">
        <v>0.27176699999999998</v>
      </c>
      <c r="G54" s="173" t="s">
        <v>198</v>
      </c>
      <c r="H54" s="168">
        <v>0.34649799999999997</v>
      </c>
      <c r="L54" s="173" t="s">
        <v>198</v>
      </c>
      <c r="M54" s="168">
        <v>0.097022999999999998</v>
      </c>
      <c r="O54" s="164"/>
      <c r="P54" s="164"/>
      <c r="Q54" s="164"/>
      <c r="R54" s="164"/>
      <c r="S54" s="164"/>
      <c r="T54" s="164"/>
      <c r="U54" s="164"/>
      <c r="V54" s="164"/>
      <c r="W54" s="164"/>
      <c r="X54" s="164"/>
      <c r="Y54" s="164"/>
      <c r="Z54" s="164"/>
      <c r="AA54" s="164"/>
      <c r="AB54" s="164"/>
      <c r="AC54" s="164"/>
    </row>
    <row r="55" spans="2:29" ht="15">
      <c r="B55" s="172" t="s">
        <v>97</v>
      </c>
      <c r="C55" s="169">
        <v>0.27176699999999998</v>
      </c>
      <c r="G55" s="166" t="s">
        <v>103</v>
      </c>
      <c r="H55" s="168">
        <v>0.68344300000000002</v>
      </c>
      <c r="L55" s="166" t="s">
        <v>78</v>
      </c>
      <c r="M55" s="168">
        <v>3.1889180000000001</v>
      </c>
      <c r="O55" s="164"/>
      <c r="P55" s="164"/>
      <c r="Q55" s="164"/>
      <c r="R55" s="164"/>
      <c r="S55" s="164"/>
      <c r="T55" s="164"/>
      <c r="U55" s="164"/>
      <c r="V55" s="164"/>
      <c r="W55" s="164"/>
      <c r="X55" s="164"/>
      <c r="Y55" s="164"/>
      <c r="Z55" s="164"/>
      <c r="AA55" s="164"/>
      <c r="AB55" s="164"/>
      <c r="AC55" s="164"/>
    </row>
    <row r="56" spans="2:29" ht="15">
      <c r="B56" s="174" t="s">
        <v>62</v>
      </c>
      <c r="C56" s="169">
        <v>0.27176699999999998</v>
      </c>
      <c r="G56" s="171" t="s">
        <v>97</v>
      </c>
      <c r="H56" s="168">
        <v>0.68344300000000002</v>
      </c>
      <c r="L56" s="171" t="s">
        <v>97</v>
      </c>
      <c r="M56" s="168">
        <v>3.126522</v>
      </c>
      <c r="O56" s="164"/>
      <c r="P56" s="164"/>
      <c r="Q56" s="164"/>
      <c r="R56" s="164"/>
      <c r="S56" s="164"/>
      <c r="T56" s="164"/>
      <c r="U56" s="164"/>
      <c r="V56" s="164"/>
      <c r="W56" s="164"/>
      <c r="X56" s="164"/>
      <c r="Y56" s="164"/>
      <c r="Z56" s="164"/>
      <c r="AA56" s="164"/>
      <c r="AB56" s="164"/>
      <c r="AC56" s="164"/>
    </row>
    <row r="57" spans="2:29" ht="15">
      <c r="B57" s="167" t="s">
        <v>38</v>
      </c>
      <c r="C57" s="169">
        <v>8.5561179999999997</v>
      </c>
      <c r="G57" s="173" t="s">
        <v>198</v>
      </c>
      <c r="H57" s="168">
        <v>0.67710300000000001</v>
      </c>
      <c r="L57" s="173" t="s">
        <v>198</v>
      </c>
      <c r="M57" s="168">
        <v>3.126522</v>
      </c>
      <c r="O57" s="164"/>
      <c r="P57" s="164"/>
      <c r="Q57" s="164"/>
      <c r="R57" s="164"/>
      <c r="S57" s="164"/>
      <c r="T57" s="164"/>
      <c r="U57" s="164"/>
      <c r="V57" s="164"/>
      <c r="W57" s="164"/>
      <c r="X57" s="164"/>
      <c r="Y57" s="164"/>
      <c r="Z57" s="164"/>
      <c r="AA57" s="164"/>
      <c r="AB57" s="164"/>
      <c r="AC57" s="164"/>
    </row>
    <row r="58" spans="2:29" ht="15">
      <c r="B58" s="172" t="s">
        <v>97</v>
      </c>
      <c r="C58" s="169">
        <v>8.5561179999999997</v>
      </c>
      <c r="G58" s="173" t="s">
        <v>163</v>
      </c>
      <c r="H58" s="168">
        <v>0.0063400000000000001</v>
      </c>
      <c r="L58" s="171" t="s">
        <v>107</v>
      </c>
      <c r="M58" s="168">
        <v>0.062396</v>
      </c>
      <c r="O58" s="164"/>
      <c r="P58" s="164"/>
      <c r="Q58" s="164"/>
      <c r="R58" s="164"/>
      <c r="S58" s="164"/>
      <c r="T58" s="164"/>
      <c r="U58" s="164"/>
      <c r="V58" s="164"/>
      <c r="W58" s="164"/>
      <c r="X58" s="164"/>
      <c r="Y58" s="164"/>
      <c r="Z58" s="164"/>
      <c r="AA58" s="164"/>
      <c r="AB58" s="164"/>
      <c r="AC58" s="164"/>
    </row>
    <row r="59" spans="2:29" ht="15">
      <c r="B59" s="174" t="s">
        <v>62</v>
      </c>
      <c r="C59" s="169">
        <v>8.5561179999999997</v>
      </c>
      <c r="G59" s="166" t="s">
        <v>45</v>
      </c>
      <c r="H59" s="168">
        <v>1.7577960000000001</v>
      </c>
      <c r="L59" s="173" t="s">
        <v>198</v>
      </c>
      <c r="M59" s="168">
        <v>0.062396</v>
      </c>
      <c r="O59" s="164"/>
      <c r="P59" s="164"/>
      <c r="Q59" s="164"/>
      <c r="R59" s="164"/>
      <c r="S59" s="164"/>
      <c r="T59" s="164"/>
      <c r="U59" s="164"/>
      <c r="V59" s="164"/>
      <c r="W59" s="164"/>
      <c r="X59" s="164"/>
      <c r="Y59" s="164"/>
      <c r="Z59" s="164"/>
      <c r="AA59" s="164"/>
      <c r="AB59" s="164"/>
      <c r="AC59" s="164"/>
    </row>
    <row r="60" spans="2:29" ht="15">
      <c r="B60" s="167" t="s">
        <v>89</v>
      </c>
      <c r="C60" s="169">
        <v>0.38747700000000002</v>
      </c>
      <c r="G60" s="171" t="s">
        <v>97</v>
      </c>
      <c r="H60" s="168">
        <v>1.7577960000000001</v>
      </c>
      <c r="L60" s="166" t="s">
        <v>50</v>
      </c>
      <c r="M60" s="168">
        <v>0.47297099999999997</v>
      </c>
      <c r="O60" s="164"/>
      <c r="P60" s="164"/>
      <c r="Q60" s="164"/>
      <c r="R60" s="164"/>
      <c r="S60" s="164"/>
      <c r="T60" s="164"/>
      <c r="U60" s="164"/>
      <c r="V60" s="164"/>
      <c r="W60" s="164"/>
      <c r="X60" s="164"/>
      <c r="Y60" s="164"/>
      <c r="Z60" s="164"/>
      <c r="AA60" s="164"/>
      <c r="AB60" s="164"/>
      <c r="AC60" s="164"/>
    </row>
    <row r="61" spans="2:29" ht="15">
      <c r="B61" s="172" t="s">
        <v>97</v>
      </c>
      <c r="C61" s="169">
        <v>0.38747700000000002</v>
      </c>
      <c r="G61" s="173" t="s">
        <v>198</v>
      </c>
      <c r="H61" s="168">
        <v>1.742426</v>
      </c>
      <c r="L61" s="171" t="s">
        <v>97</v>
      </c>
      <c r="M61" s="168">
        <v>0.47297099999999997</v>
      </c>
      <c r="O61" s="164"/>
      <c r="P61" s="164"/>
      <c r="Q61" s="164"/>
      <c r="R61" s="164"/>
      <c r="S61" s="164"/>
      <c r="T61" s="164"/>
      <c r="U61" s="164"/>
      <c r="V61" s="164"/>
      <c r="W61" s="164"/>
      <c r="X61" s="164"/>
      <c r="Y61" s="164"/>
      <c r="Z61" s="164"/>
      <c r="AA61" s="164"/>
      <c r="AB61" s="164"/>
      <c r="AC61" s="164"/>
    </row>
    <row r="62" spans="2:29" ht="15">
      <c r="B62" s="174" t="s">
        <v>62</v>
      </c>
      <c r="C62" s="169">
        <v>0.38747700000000002</v>
      </c>
      <c r="G62" s="173" t="s">
        <v>163</v>
      </c>
      <c r="H62" s="168">
        <v>0.01537</v>
      </c>
      <c r="L62" s="173" t="s">
        <v>198</v>
      </c>
      <c r="M62" s="168">
        <v>0.47297099999999997</v>
      </c>
      <c r="O62" s="164"/>
      <c r="P62" s="164"/>
      <c r="Q62" s="164"/>
      <c r="R62" s="164"/>
      <c r="S62" s="164"/>
      <c r="T62" s="164"/>
      <c r="U62" s="164"/>
      <c r="V62" s="164"/>
      <c r="W62" s="164"/>
      <c r="X62" s="164"/>
      <c r="Y62" s="164"/>
      <c r="Z62" s="164"/>
      <c r="AA62" s="164"/>
      <c r="AB62" s="164"/>
      <c r="AC62" s="164"/>
    </row>
    <row r="63" spans="2:29" ht="15">
      <c r="B63" s="167" t="s">
        <v>103</v>
      </c>
      <c r="C63" s="169">
        <v>0.21772</v>
      </c>
      <c r="G63" s="166" t="s">
        <v>78</v>
      </c>
      <c r="H63" s="168">
        <v>4.694941</v>
      </c>
      <c r="L63" s="166" t="s">
        <v>69</v>
      </c>
      <c r="M63" s="168">
        <v>0.457291</v>
      </c>
      <c r="O63" s="164"/>
      <c r="P63" s="164"/>
      <c r="Q63" s="164"/>
      <c r="R63" s="164"/>
      <c r="S63" s="164"/>
      <c r="T63" s="164"/>
      <c r="U63" s="164"/>
      <c r="V63" s="164"/>
      <c r="W63" s="164"/>
      <c r="X63" s="164"/>
      <c r="Y63" s="164"/>
      <c r="Z63" s="164"/>
      <c r="AA63" s="164"/>
      <c r="AB63" s="164"/>
      <c r="AC63" s="164"/>
    </row>
    <row r="64" spans="2:29" ht="15">
      <c r="B64" s="172" t="s">
        <v>97</v>
      </c>
      <c r="C64" s="169">
        <v>0.21772</v>
      </c>
      <c r="G64" s="171" t="s">
        <v>97</v>
      </c>
      <c r="H64" s="168">
        <v>4.694941</v>
      </c>
      <c r="L64" s="171" t="s">
        <v>97</v>
      </c>
      <c r="M64" s="168">
        <v>0.457291</v>
      </c>
      <c r="O64" s="164"/>
      <c r="P64" s="164"/>
      <c r="Q64" s="164"/>
      <c r="R64" s="164"/>
      <c r="S64" s="164"/>
      <c r="T64" s="164"/>
      <c r="U64" s="164"/>
      <c r="V64" s="164"/>
      <c r="W64" s="164"/>
      <c r="X64" s="164"/>
      <c r="Y64" s="164"/>
      <c r="Z64" s="164"/>
      <c r="AA64" s="164"/>
      <c r="AB64" s="164"/>
      <c r="AC64" s="164"/>
    </row>
    <row r="65" spans="2:29" ht="15">
      <c r="B65" s="174" t="s">
        <v>62</v>
      </c>
      <c r="C65" s="169">
        <v>0.21772</v>
      </c>
      <c r="G65" s="173" t="s">
        <v>198</v>
      </c>
      <c r="H65" s="168">
        <v>4.6745099999999997</v>
      </c>
      <c r="L65" s="173" t="s">
        <v>198</v>
      </c>
      <c r="M65" s="168">
        <v>0.457291</v>
      </c>
      <c r="O65" s="164"/>
      <c r="P65" s="164"/>
      <c r="Q65" s="164"/>
      <c r="R65" s="164"/>
      <c r="S65" s="164"/>
      <c r="T65" s="164"/>
      <c r="U65" s="164"/>
      <c r="V65" s="164"/>
      <c r="W65" s="164"/>
      <c r="X65" s="164"/>
      <c r="Y65" s="164"/>
      <c r="Z65" s="164"/>
      <c r="AA65" s="164"/>
      <c r="AB65" s="164"/>
      <c r="AC65" s="164"/>
    </row>
    <row r="66" spans="2:29" ht="15">
      <c r="B66" s="167" t="s">
        <v>45</v>
      </c>
      <c r="C66" s="169">
        <v>0.146369</v>
      </c>
      <c r="G66" s="173" t="s">
        <v>163</v>
      </c>
      <c r="H66" s="168">
        <v>0.020431000000000001</v>
      </c>
      <c r="L66" s="166" t="s">
        <v>106</v>
      </c>
      <c r="M66" s="168">
        <v>0.87385000000000002</v>
      </c>
      <c r="O66" s="164"/>
      <c r="P66" s="164"/>
      <c r="Q66" s="164"/>
      <c r="R66" s="164"/>
      <c r="S66" s="164"/>
      <c r="T66" s="164"/>
      <c r="U66" s="164"/>
      <c r="V66" s="164"/>
      <c r="W66" s="164"/>
      <c r="X66" s="164"/>
      <c r="Y66" s="164"/>
      <c r="Z66" s="164"/>
      <c r="AA66" s="164"/>
      <c r="AB66" s="164"/>
      <c r="AC66" s="164"/>
    </row>
    <row r="67" spans="2:29" ht="15">
      <c r="B67" s="172" t="s">
        <v>97</v>
      </c>
      <c r="C67" s="169">
        <v>0.146369</v>
      </c>
      <c r="G67" s="166" t="s">
        <v>104</v>
      </c>
      <c r="H67" s="168">
        <v>0.12870599999999999</v>
      </c>
      <c r="L67" s="171" t="s">
        <v>97</v>
      </c>
      <c r="M67" s="168">
        <v>0.87385000000000002</v>
      </c>
      <c r="O67" s="164"/>
      <c r="P67" s="164"/>
      <c r="Q67" s="164"/>
      <c r="R67" s="164"/>
      <c r="S67" s="164"/>
      <c r="T67" s="164"/>
      <c r="U67" s="164"/>
      <c r="V67" s="164"/>
      <c r="W67" s="164"/>
      <c r="X67" s="164"/>
      <c r="Y67" s="164"/>
      <c r="Z67" s="164"/>
      <c r="AA67" s="164"/>
      <c r="AB67" s="164"/>
      <c r="AC67" s="164"/>
    </row>
    <row r="68" spans="2:29" ht="15">
      <c r="B68" s="174" t="s">
        <v>62</v>
      </c>
      <c r="C68" s="169">
        <v>0.146369</v>
      </c>
      <c r="G68" s="171" t="s">
        <v>97</v>
      </c>
      <c r="H68" s="168">
        <v>0.12870599999999999</v>
      </c>
      <c r="L68" s="173" t="s">
        <v>198</v>
      </c>
      <c r="M68" s="168">
        <v>0.87385000000000002</v>
      </c>
      <c r="O68" s="164"/>
      <c r="P68" s="164"/>
      <c r="Q68" s="164"/>
      <c r="R68" s="164"/>
      <c r="S68" s="164"/>
      <c r="T68" s="164"/>
      <c r="U68" s="164"/>
      <c r="V68" s="164"/>
      <c r="W68" s="164"/>
      <c r="X68" s="164"/>
      <c r="Y68" s="164"/>
      <c r="Z68" s="164"/>
      <c r="AA68" s="164"/>
      <c r="AB68" s="164"/>
      <c r="AC68" s="164"/>
    </row>
    <row r="69" spans="2:29" ht="15">
      <c r="B69" s="167" t="s">
        <v>78</v>
      </c>
      <c r="C69" s="169">
        <v>6.6954470000000006</v>
      </c>
      <c r="G69" s="173" t="s">
        <v>198</v>
      </c>
      <c r="H69" s="168">
        <v>0.12870599999999999</v>
      </c>
      <c r="L69" s="166" t="s">
        <v>55</v>
      </c>
      <c r="M69" s="168">
        <v>7.337993</v>
      </c>
      <c r="O69" s="164"/>
      <c r="P69" s="164"/>
      <c r="Q69" s="164"/>
      <c r="R69" s="164"/>
      <c r="S69" s="164"/>
      <c r="T69" s="164"/>
      <c r="U69" s="164"/>
      <c r="V69" s="164"/>
      <c r="W69" s="164"/>
      <c r="X69" s="164"/>
      <c r="Y69" s="164"/>
      <c r="Z69" s="164"/>
      <c r="AA69" s="164"/>
      <c r="AB69" s="164"/>
      <c r="AC69" s="164"/>
    </row>
    <row r="70" spans="2:29" ht="15">
      <c r="B70" s="172" t="s">
        <v>97</v>
      </c>
      <c r="C70" s="169">
        <v>6.6954470000000006</v>
      </c>
      <c r="G70" s="166" t="s">
        <v>69</v>
      </c>
      <c r="H70" s="168">
        <v>0.39961000000000002</v>
      </c>
      <c r="L70" s="171" t="s">
        <v>97</v>
      </c>
      <c r="M70" s="168">
        <v>7.337993</v>
      </c>
      <c r="O70" s="164"/>
      <c r="P70" s="164"/>
      <c r="Q70" s="164"/>
      <c r="R70" s="164"/>
      <c r="S70" s="164"/>
      <c r="T70" s="164"/>
      <c r="U70" s="164"/>
      <c r="V70" s="164"/>
      <c r="W70" s="164"/>
      <c r="X70" s="164"/>
      <c r="Y70" s="164"/>
      <c r="Z70" s="164"/>
      <c r="AA70" s="164"/>
      <c r="AB70" s="164"/>
      <c r="AC70" s="164"/>
    </row>
    <row r="71" spans="2:29" ht="15">
      <c r="B71" s="174" t="s">
        <v>62</v>
      </c>
      <c r="C71" s="169">
        <v>6.5819450000000002</v>
      </c>
      <c r="G71" s="171" t="s">
        <v>97</v>
      </c>
      <c r="H71" s="168">
        <v>0.39961000000000002</v>
      </c>
      <c r="L71" s="173" t="s">
        <v>198</v>
      </c>
      <c r="M71" s="168">
        <v>7.337993</v>
      </c>
      <c r="O71" s="164"/>
      <c r="P71" s="164"/>
      <c r="Q71" s="164"/>
      <c r="R71" s="164"/>
      <c r="S71" s="164"/>
      <c r="T71" s="164"/>
      <c r="U71" s="164"/>
      <c r="V71" s="164"/>
      <c r="W71" s="164"/>
      <c r="X71" s="164"/>
      <c r="Y71" s="164"/>
      <c r="Z71" s="164"/>
      <c r="AA71" s="164"/>
      <c r="AB71" s="164"/>
      <c r="AC71" s="164"/>
    </row>
    <row r="72" spans="2:29" ht="15">
      <c r="B72" s="174" t="s">
        <v>163</v>
      </c>
      <c r="C72" s="169">
        <v>0.11350200000000001</v>
      </c>
      <c r="G72" s="173" t="s">
        <v>198</v>
      </c>
      <c r="H72" s="168">
        <v>0.39961000000000002</v>
      </c>
      <c r="L72" s="166" t="s">
        <v>173</v>
      </c>
      <c r="M72" s="168">
        <v>28.211113000000005</v>
      </c>
      <c r="O72" s="164"/>
      <c r="P72" s="164"/>
      <c r="Q72" s="164"/>
      <c r="R72" s="164"/>
      <c r="S72" s="164"/>
      <c r="T72" s="164"/>
      <c r="U72" s="164"/>
      <c r="V72" s="164"/>
      <c r="W72" s="164"/>
      <c r="X72" s="164"/>
      <c r="Y72" s="164"/>
      <c r="Z72" s="164"/>
      <c r="AA72" s="164"/>
      <c r="AB72" s="164"/>
      <c r="AC72" s="164"/>
    </row>
    <row r="73" spans="2:29" ht="15">
      <c r="B73" s="167" t="s">
        <v>50</v>
      </c>
      <c r="C73" s="169">
        <v>3.0459480000000001</v>
      </c>
      <c r="G73" s="166" t="s">
        <v>106</v>
      </c>
      <c r="H73" s="168">
        <v>0.56627899999999998</v>
      </c>
      <c r="O73" s="164"/>
      <c r="P73" s="164"/>
      <c r="Q73" s="164"/>
      <c r="R73" s="164"/>
      <c r="S73" s="164"/>
      <c r="T73" s="164"/>
      <c r="U73" s="164"/>
      <c r="V73" s="164"/>
      <c r="W73" s="164"/>
      <c r="X73" s="164"/>
      <c r="Y73" s="164"/>
      <c r="Z73" s="164"/>
      <c r="AA73" s="164"/>
      <c r="AB73" s="164"/>
      <c r="AC73" s="164"/>
    </row>
    <row r="74" spans="2:29" ht="15">
      <c r="B74" s="172" t="s">
        <v>97</v>
      </c>
      <c r="C74" s="169">
        <v>3.0459480000000001</v>
      </c>
      <c r="G74" s="171" t="s">
        <v>97</v>
      </c>
      <c r="H74" s="168">
        <v>0.56627899999999998</v>
      </c>
      <c r="O74" s="164"/>
      <c r="P74" s="164"/>
      <c r="Q74" s="164"/>
      <c r="R74" s="164"/>
      <c r="S74" s="164"/>
      <c r="T74" s="164"/>
      <c r="U74" s="164"/>
      <c r="V74" s="164"/>
      <c r="W74" s="164"/>
      <c r="X74" s="164"/>
      <c r="Y74" s="164"/>
      <c r="Z74" s="164"/>
      <c r="AA74" s="164"/>
      <c r="AB74" s="164"/>
      <c r="AC74" s="164"/>
    </row>
    <row r="75" spans="2:29" ht="15">
      <c r="B75" s="174" t="s">
        <v>62</v>
      </c>
      <c r="C75" s="169">
        <v>2.6091570000000002</v>
      </c>
      <c r="G75" s="173" t="s">
        <v>198</v>
      </c>
      <c r="H75" s="168">
        <v>0.55988099999999996</v>
      </c>
      <c r="O75" s="164"/>
      <c r="P75" s="164"/>
      <c r="Q75" s="164"/>
      <c r="R75" s="164"/>
      <c r="S75" s="164"/>
      <c r="T75" s="164"/>
      <c r="U75" s="164"/>
      <c r="V75" s="164"/>
      <c r="W75" s="164"/>
      <c r="X75" s="164"/>
      <c r="Y75" s="164"/>
      <c r="Z75" s="164"/>
      <c r="AA75" s="164"/>
      <c r="AB75" s="164"/>
      <c r="AC75" s="164"/>
    </row>
    <row r="76" spans="2:29" ht="15">
      <c r="B76" s="174" t="s">
        <v>163</v>
      </c>
      <c r="C76" s="169">
        <v>0.43679099999999998</v>
      </c>
      <c r="G76" s="173" t="s">
        <v>163</v>
      </c>
      <c r="H76" s="168">
        <v>0.006398</v>
      </c>
      <c r="O76" s="164"/>
      <c r="P76" s="164"/>
      <c r="Q76" s="164"/>
      <c r="R76" s="164"/>
      <c r="S76" s="164"/>
      <c r="T76" s="164"/>
      <c r="U76" s="164"/>
      <c r="V76" s="164"/>
      <c r="W76" s="164"/>
      <c r="X76" s="164"/>
      <c r="Y76" s="164"/>
      <c r="Z76" s="164"/>
      <c r="AA76" s="164"/>
      <c r="AB76" s="164"/>
      <c r="AC76" s="164"/>
    </row>
    <row r="77" spans="2:29" ht="15">
      <c r="B77" s="167" t="s">
        <v>104</v>
      </c>
      <c r="C77" s="169">
        <v>0.000776</v>
      </c>
      <c r="G77" s="166" t="s">
        <v>55</v>
      </c>
      <c r="H77" s="168">
        <v>19.836007000000002</v>
      </c>
      <c r="O77" s="164"/>
      <c r="P77" s="164"/>
      <c r="Q77" s="164"/>
      <c r="R77" s="164"/>
      <c r="S77" s="164"/>
      <c r="T77" s="164"/>
      <c r="U77" s="164"/>
      <c r="V77" s="164"/>
      <c r="W77" s="164"/>
      <c r="X77" s="164"/>
      <c r="Y77" s="164"/>
      <c r="Z77" s="164"/>
      <c r="AA77" s="164"/>
      <c r="AB77" s="164"/>
      <c r="AC77" s="164"/>
    </row>
    <row r="78" spans="2:29" ht="15">
      <c r="B78" s="172" t="s">
        <v>97</v>
      </c>
      <c r="C78" s="169">
        <v>0.000776</v>
      </c>
      <c r="G78" s="171" t="s">
        <v>97</v>
      </c>
      <c r="H78" s="168">
        <v>19.836007000000002</v>
      </c>
      <c r="O78" s="164"/>
      <c r="P78" s="164"/>
      <c r="Q78" s="164"/>
      <c r="R78" s="164"/>
      <c r="S78" s="164"/>
      <c r="T78" s="164"/>
      <c r="U78" s="164"/>
      <c r="V78" s="164"/>
      <c r="W78" s="164"/>
      <c r="X78" s="164"/>
      <c r="Y78" s="164"/>
      <c r="Z78" s="164"/>
      <c r="AA78" s="164"/>
      <c r="AB78" s="164"/>
      <c r="AC78" s="164"/>
    </row>
    <row r="79" spans="2:29" ht="15">
      <c r="B79" s="174" t="s">
        <v>62</v>
      </c>
      <c r="C79" s="169">
        <v>0.000776</v>
      </c>
      <c r="G79" s="173" t="s">
        <v>198</v>
      </c>
      <c r="H79" s="168">
        <v>19.807390000000002</v>
      </c>
      <c r="O79" s="164"/>
      <c r="P79" s="164"/>
      <c r="Q79" s="164"/>
      <c r="R79" s="164"/>
      <c r="S79" s="164"/>
      <c r="T79" s="164"/>
      <c r="U79" s="164"/>
      <c r="V79" s="164"/>
      <c r="W79" s="164"/>
      <c r="X79" s="164"/>
      <c r="Y79" s="164"/>
      <c r="Z79" s="164"/>
      <c r="AA79" s="164"/>
      <c r="AB79" s="164"/>
      <c r="AC79" s="164"/>
    </row>
    <row r="80" spans="2:29" ht="15">
      <c r="B80" s="167" t="s">
        <v>105</v>
      </c>
      <c r="C80" s="169">
        <v>0.0015659999999999999</v>
      </c>
      <c r="G80" s="173" t="s">
        <v>163</v>
      </c>
      <c r="H80" s="168">
        <v>0.028617</v>
      </c>
      <c r="O80" s="164"/>
      <c r="P80" s="164"/>
      <c r="Q80" s="164"/>
      <c r="R80" s="164"/>
      <c r="S80" s="164"/>
      <c r="T80" s="164"/>
      <c r="U80" s="164"/>
      <c r="V80" s="164"/>
      <c r="W80" s="164"/>
      <c r="X80" s="164"/>
      <c r="Y80" s="164"/>
      <c r="Z80" s="164"/>
      <c r="AA80" s="164"/>
      <c r="AB80" s="164"/>
      <c r="AC80" s="164"/>
    </row>
    <row r="81" spans="2:29" ht="15">
      <c r="B81" s="172" t="s">
        <v>97</v>
      </c>
      <c r="C81" s="169">
        <v>0.0015659999999999999</v>
      </c>
      <c r="G81" s="166" t="s">
        <v>56</v>
      </c>
      <c r="H81" s="168">
        <v>0.0062769999999999996</v>
      </c>
      <c r="O81" s="164"/>
      <c r="P81" s="164"/>
      <c r="Q81" s="164"/>
      <c r="R81" s="164"/>
      <c r="S81" s="164"/>
      <c r="T81" s="164"/>
      <c r="U81" s="164"/>
      <c r="V81" s="164"/>
      <c r="W81" s="164"/>
      <c r="X81" s="164"/>
      <c r="Y81" s="164"/>
      <c r="Z81" s="164"/>
      <c r="AA81" s="164"/>
      <c r="AB81" s="164"/>
      <c r="AC81" s="164"/>
    </row>
    <row r="82" spans="2:29" ht="15">
      <c r="B82" s="174" t="s">
        <v>62</v>
      </c>
      <c r="C82" s="169">
        <v>0.0015659999999999999</v>
      </c>
      <c r="G82" s="171" t="s">
        <v>97</v>
      </c>
      <c r="H82" s="168">
        <v>0.0062769999999999996</v>
      </c>
      <c r="O82" s="164"/>
      <c r="P82" s="164"/>
      <c r="Q82" s="164"/>
      <c r="R82" s="164"/>
      <c r="S82" s="164"/>
      <c r="T82" s="164"/>
      <c r="U82" s="164"/>
      <c r="V82" s="164"/>
      <c r="W82" s="164"/>
      <c r="X82" s="164"/>
      <c r="Y82" s="164"/>
      <c r="Z82" s="164"/>
      <c r="AA82" s="164"/>
      <c r="AB82" s="164"/>
      <c r="AC82" s="164"/>
    </row>
    <row r="83" spans="2:29" ht="15">
      <c r="B83" s="167" t="s">
        <v>69</v>
      </c>
      <c r="C83" s="169">
        <v>0.49629899999999999</v>
      </c>
      <c r="G83" s="173" t="s">
        <v>198</v>
      </c>
      <c r="H83" s="168">
        <v>0.0062769999999999996</v>
      </c>
      <c r="O83" s="164"/>
      <c r="P83" s="164"/>
      <c r="Q83" s="164"/>
      <c r="R83" s="164"/>
      <c r="S83" s="164"/>
      <c r="T83" s="164"/>
      <c r="U83" s="164"/>
      <c r="V83" s="164"/>
      <c r="W83" s="164"/>
      <c r="X83" s="164"/>
      <c r="Y83" s="164"/>
      <c r="Z83" s="164"/>
      <c r="AA83" s="164"/>
      <c r="AB83" s="164"/>
      <c r="AC83" s="164"/>
    </row>
    <row r="84" spans="2:29" ht="15">
      <c r="B84" s="172" t="s">
        <v>97</v>
      </c>
      <c r="C84" s="169">
        <v>0.49629899999999999</v>
      </c>
      <c r="G84" s="166" t="s">
        <v>173</v>
      </c>
      <c r="H84" s="168">
        <v>45.758323000000004</v>
      </c>
      <c r="O84" s="164"/>
      <c r="P84" s="164"/>
      <c r="Q84" s="164"/>
      <c r="R84" s="164"/>
      <c r="S84" s="164"/>
      <c r="T84" s="164"/>
      <c r="U84" s="164"/>
      <c r="V84" s="164"/>
      <c r="W84" s="164"/>
      <c r="X84" s="164"/>
      <c r="Y84" s="164"/>
      <c r="Z84" s="164"/>
      <c r="AA84" s="164"/>
      <c r="AB84" s="164"/>
      <c r="AC84" s="164"/>
    </row>
    <row r="85" spans="2:29" ht="15">
      <c r="B85" s="174" t="s">
        <v>62</v>
      </c>
      <c r="C85" s="169">
        <v>0.49629899999999999</v>
      </c>
      <c r="O85" s="164"/>
      <c r="P85" s="164"/>
      <c r="Q85" s="164"/>
      <c r="R85" s="164"/>
      <c r="S85" s="164"/>
      <c r="T85" s="164"/>
      <c r="U85" s="164"/>
      <c r="V85" s="164"/>
      <c r="W85" s="164"/>
      <c r="X85" s="164"/>
      <c r="Y85" s="164"/>
      <c r="Z85" s="164"/>
      <c r="AA85" s="164"/>
      <c r="AB85" s="164"/>
      <c r="AC85" s="164"/>
    </row>
    <row r="86" spans="2:29" ht="15">
      <c r="B86" s="167" t="s">
        <v>106</v>
      </c>
      <c r="C86" s="169">
        <v>2.4671819999999998</v>
      </c>
      <c r="O86" s="164"/>
      <c r="P86" s="164"/>
      <c r="Q86" s="164"/>
      <c r="R86" s="164"/>
      <c r="S86" s="164"/>
      <c r="T86" s="164"/>
      <c r="U86" s="164"/>
      <c r="V86" s="164"/>
      <c r="W86" s="164"/>
      <c r="X86" s="164"/>
      <c r="Y86" s="164"/>
      <c r="Z86" s="164"/>
      <c r="AA86" s="164"/>
      <c r="AB86" s="164"/>
      <c r="AC86" s="164"/>
    </row>
    <row r="87" spans="2:29" ht="15">
      <c r="B87" s="172" t="s">
        <v>97</v>
      </c>
      <c r="C87" s="169">
        <v>2.4671819999999998</v>
      </c>
      <c r="O87" s="164"/>
      <c r="P87" s="164"/>
      <c r="Q87" s="164"/>
      <c r="R87" s="164"/>
      <c r="S87" s="164"/>
      <c r="T87" s="164"/>
      <c r="U87" s="164"/>
      <c r="V87" s="164"/>
      <c r="W87" s="164"/>
      <c r="X87" s="164"/>
      <c r="Y87" s="164"/>
      <c r="Z87" s="164"/>
      <c r="AA87" s="164"/>
      <c r="AB87" s="164"/>
      <c r="AC87" s="164"/>
    </row>
    <row r="88" spans="2:29" ht="15">
      <c r="B88" s="174" t="s">
        <v>62</v>
      </c>
      <c r="C88" s="169">
        <v>2.246362</v>
      </c>
      <c r="O88" s="164"/>
      <c r="P88" s="164"/>
      <c r="Q88" s="164"/>
      <c r="R88" s="164"/>
      <c r="S88" s="164"/>
      <c r="T88" s="164"/>
      <c r="U88" s="164"/>
      <c r="V88" s="164"/>
      <c r="W88" s="164"/>
      <c r="X88" s="164"/>
      <c r="Y88" s="164"/>
      <c r="Z88" s="164"/>
      <c r="AA88" s="164"/>
      <c r="AB88" s="164"/>
      <c r="AC88" s="164"/>
    </row>
    <row r="89" spans="2:29" ht="15">
      <c r="B89" s="174" t="s">
        <v>163</v>
      </c>
      <c r="C89" s="169">
        <v>0.22081999999999999</v>
      </c>
      <c r="O89" s="164"/>
      <c r="P89" s="164"/>
      <c r="Q89" s="164"/>
      <c r="R89" s="164"/>
      <c r="S89" s="164"/>
      <c r="T89" s="164"/>
      <c r="U89" s="164"/>
      <c r="V89" s="164"/>
      <c r="W89" s="164"/>
      <c r="X89" s="164"/>
      <c r="Y89" s="164"/>
      <c r="Z89" s="164"/>
      <c r="AA89" s="164"/>
      <c r="AB89" s="164"/>
      <c r="AC89" s="164"/>
    </row>
    <row r="90" spans="2:29" ht="15">
      <c r="B90" s="167" t="s">
        <v>55</v>
      </c>
      <c r="C90" s="169">
        <v>15.147913000000001</v>
      </c>
      <c r="O90" s="164"/>
      <c r="P90" s="164"/>
      <c r="Q90" s="164"/>
      <c r="R90" s="164"/>
      <c r="S90" s="164"/>
      <c r="T90" s="164"/>
      <c r="U90" s="164"/>
      <c r="V90" s="164"/>
      <c r="W90" s="164"/>
      <c r="X90" s="164"/>
      <c r="Y90" s="164"/>
      <c r="Z90" s="164"/>
      <c r="AA90" s="164"/>
      <c r="AB90" s="164"/>
      <c r="AC90" s="164"/>
    </row>
    <row r="91" spans="2:29" ht="15">
      <c r="B91" s="172" t="s">
        <v>97</v>
      </c>
      <c r="C91" s="169">
        <v>14.683006000000001</v>
      </c>
      <c r="O91" s="164"/>
      <c r="P91" s="164"/>
      <c r="Q91" s="164"/>
      <c r="R91" s="164"/>
      <c r="S91" s="164"/>
      <c r="T91" s="164"/>
      <c r="U91" s="164"/>
      <c r="V91" s="164"/>
      <c r="W91" s="164"/>
      <c r="X91" s="164"/>
      <c r="Y91" s="164"/>
      <c r="Z91" s="164"/>
      <c r="AA91" s="164"/>
      <c r="AB91" s="164"/>
      <c r="AC91" s="164"/>
    </row>
    <row r="92" spans="2:29" ht="15">
      <c r="B92" s="174" t="s">
        <v>62</v>
      </c>
      <c r="C92" s="169">
        <v>14.634251000000001</v>
      </c>
      <c r="O92" s="164"/>
      <c r="P92" s="164"/>
      <c r="Q92" s="164"/>
      <c r="R92" s="164"/>
      <c r="S92" s="164"/>
      <c r="T92" s="164"/>
      <c r="U92" s="164"/>
      <c r="V92" s="164"/>
      <c r="W92" s="164"/>
      <c r="X92" s="164"/>
      <c r="Y92" s="164"/>
      <c r="Z92" s="164"/>
      <c r="AA92" s="164"/>
      <c r="AB92" s="164"/>
      <c r="AC92" s="164"/>
    </row>
    <row r="93" spans="2:29" ht="15">
      <c r="B93" s="174" t="s">
        <v>163</v>
      </c>
      <c r="C93" s="169">
        <v>0.048755</v>
      </c>
      <c r="O93" s="164"/>
      <c r="P93" s="164"/>
      <c r="Q93" s="164"/>
      <c r="R93" s="164"/>
      <c r="S93" s="164"/>
      <c r="T93" s="164"/>
      <c r="U93" s="164"/>
      <c r="V93" s="164"/>
      <c r="W93" s="164"/>
      <c r="X93" s="164"/>
      <c r="Y93" s="164"/>
      <c r="Z93" s="164"/>
      <c r="AA93" s="164"/>
      <c r="AB93" s="164"/>
      <c r="AC93" s="164"/>
    </row>
    <row r="94" spans="2:29" ht="15">
      <c r="B94" s="172" t="s">
        <v>108</v>
      </c>
      <c r="C94" s="169">
        <v>0.46490700000000001</v>
      </c>
      <c r="O94" s="164"/>
      <c r="P94" s="164"/>
      <c r="Q94" s="164"/>
      <c r="R94" s="164"/>
      <c r="S94" s="164"/>
      <c r="T94" s="164"/>
      <c r="U94" s="164"/>
      <c r="V94" s="164"/>
      <c r="W94" s="164"/>
      <c r="X94" s="164"/>
      <c r="Y94" s="164"/>
      <c r="Z94" s="164"/>
      <c r="AA94" s="164"/>
      <c r="AB94" s="164"/>
      <c r="AC94" s="164"/>
    </row>
    <row r="95" spans="2:29" ht="15">
      <c r="B95" s="174" t="s">
        <v>62</v>
      </c>
      <c r="C95" s="169">
        <v>0.46490700000000001</v>
      </c>
      <c r="O95" s="164"/>
      <c r="P95" s="164"/>
      <c r="Q95" s="164"/>
      <c r="R95" s="164"/>
      <c r="S95" s="164"/>
      <c r="T95" s="164"/>
      <c r="U95" s="164"/>
      <c r="V95" s="164"/>
      <c r="W95" s="164"/>
      <c r="X95" s="164"/>
      <c r="Y95" s="164"/>
      <c r="Z95" s="164"/>
      <c r="AA95" s="164"/>
      <c r="AB95" s="164"/>
      <c r="AC95" s="164"/>
    </row>
    <row r="96" spans="2:29" ht="15">
      <c r="B96" s="167" t="s">
        <v>173</v>
      </c>
      <c r="C96" s="169">
        <v>53.369688999999994</v>
      </c>
      <c r="O96" s="164"/>
      <c r="P96" s="164"/>
      <c r="Q96" s="164"/>
      <c r="R96" s="164"/>
      <c r="S96" s="164"/>
      <c r="T96" s="164"/>
      <c r="U96" s="164"/>
      <c r="V96" s="164"/>
      <c r="W96" s="164"/>
      <c r="X96" s="164"/>
      <c r="Y96" s="164"/>
      <c r="Z96" s="164"/>
      <c r="AA96" s="164"/>
      <c r="AB96" s="164"/>
      <c r="AC96" s="164"/>
    </row>
    <row r="97" spans="15:29" ht="15">
      <c r="O97" s="164"/>
      <c r="P97" s="164"/>
      <c r="Q97" s="164"/>
      <c r="R97" s="164"/>
      <c r="S97" s="164"/>
      <c r="T97" s="164"/>
      <c r="U97" s="164"/>
      <c r="V97" s="164"/>
      <c r="W97" s="164"/>
      <c r="X97" s="164"/>
      <c r="Y97" s="164"/>
      <c r="Z97" s="164"/>
      <c r="AA97" s="164"/>
      <c r="AB97" s="164"/>
      <c r="AC97" s="164"/>
    </row>
    <row r="98" spans="7:29" ht="15">
      <c r="G98"/>
      <c r="H98"/>
      <c r="O98" s="164"/>
      <c r="P98" s="164"/>
      <c r="Q98" s="164"/>
      <c r="R98" s="164"/>
      <c r="S98" s="164"/>
      <c r="T98" s="164"/>
      <c r="U98" s="164"/>
      <c r="V98" s="164"/>
      <c r="W98" s="164"/>
      <c r="X98" s="164"/>
      <c r="Y98" s="164"/>
      <c r="Z98" s="164"/>
      <c r="AA98" s="164"/>
      <c r="AB98" s="164"/>
      <c r="AC98" s="164"/>
    </row>
    <row r="99" spans="2:29" ht="15">
      <c r="B99" s="224" t="s">
        <v>8</v>
      </c>
      <c r="C99" s="176" t="s">
        <v>311</v>
      </c>
      <c r="G99" s="256" t="s">
        <v>8</v>
      </c>
      <c r="H99" s="257" t="s">
        <v>311</v>
      </c>
      <c r="L99" s="256" t="s">
        <v>8</v>
      </c>
      <c r="M99" s="257" t="s">
        <v>311</v>
      </c>
      <c r="O99" s="164"/>
      <c r="P99" s="164"/>
      <c r="Q99" s="164"/>
      <c r="R99" s="164"/>
      <c r="S99" s="164"/>
      <c r="T99" s="164"/>
      <c r="U99" s="164"/>
      <c r="V99" s="164"/>
      <c r="W99" s="164"/>
      <c r="X99" s="164"/>
      <c r="Y99" s="164"/>
      <c r="Z99" s="164"/>
      <c r="AA99" s="164"/>
      <c r="AB99" s="164"/>
      <c r="AC99" s="164"/>
    </row>
    <row r="100" spans="2:29" ht="15">
      <c r="B100" s="177" t="s">
        <v>7</v>
      </c>
      <c r="C100" s="179" t="s">
        <v>310</v>
      </c>
      <c r="G100" s="258" t="s">
        <v>7</v>
      </c>
      <c r="H100" s="259" t="s">
        <v>310</v>
      </c>
      <c r="L100" s="258" t="s">
        <v>7</v>
      </c>
      <c r="M100" s="259" t="s">
        <v>310</v>
      </c>
      <c r="O100" s="164"/>
      <c r="P100" s="164"/>
      <c r="Q100" s="164"/>
      <c r="R100" s="164"/>
      <c r="S100" s="164"/>
      <c r="T100" s="164"/>
      <c r="U100" s="164"/>
      <c r="V100" s="164"/>
      <c r="W100" s="164"/>
      <c r="X100" s="164"/>
      <c r="Y100" s="164"/>
      <c r="Z100" s="164"/>
      <c r="AA100" s="164"/>
      <c r="AB100" s="164"/>
      <c r="AC100" s="164"/>
    </row>
    <row r="101" spans="2:29" ht="15">
      <c r="B101" s="177"/>
      <c r="C101" s="179"/>
      <c r="G101" s="177"/>
      <c r="H101" s="179"/>
      <c r="L101" s="177"/>
      <c r="M101" s="179"/>
      <c r="O101" s="164"/>
      <c r="P101" s="164"/>
      <c r="Q101" s="164"/>
      <c r="R101" s="164"/>
      <c r="S101" s="164"/>
      <c r="T101" s="164"/>
      <c r="U101" s="164"/>
      <c r="V101" s="164"/>
      <c r="W101" s="164"/>
      <c r="X101" s="164"/>
      <c r="Y101" s="164"/>
      <c r="Z101" s="164"/>
      <c r="AA101" s="164"/>
      <c r="AB101" s="164"/>
      <c r="AC101" s="164"/>
    </row>
    <row r="102" spans="2:29" ht="15">
      <c r="B102" s="250" t="s">
        <v>309</v>
      </c>
      <c r="C102" s="251" t="s">
        <v>312</v>
      </c>
      <c r="G102" s="258" t="s">
        <v>309</v>
      </c>
      <c r="H102" s="259" t="s">
        <v>313</v>
      </c>
      <c r="L102" s="258" t="s">
        <v>309</v>
      </c>
      <c r="M102" s="259" t="s">
        <v>314</v>
      </c>
      <c r="O102" s="164"/>
      <c r="P102" s="164"/>
      <c r="Q102" s="164"/>
      <c r="R102" s="164"/>
      <c r="S102" s="164"/>
      <c r="T102" s="164"/>
      <c r="U102" s="164"/>
      <c r="V102" s="164"/>
      <c r="W102" s="164"/>
      <c r="X102" s="164"/>
      <c r="Y102" s="164"/>
      <c r="Z102" s="164"/>
      <c r="AA102" s="164"/>
      <c r="AB102" s="164"/>
      <c r="AC102" s="164"/>
    </row>
    <row r="103" spans="2:29" ht="15">
      <c r="B103" s="252" t="s">
        <v>62</v>
      </c>
      <c r="C103" s="253">
        <v>1669.2312910000005</v>
      </c>
      <c r="G103" s="260" t="s">
        <v>198</v>
      </c>
      <c r="H103" s="261">
        <v>886.68026999999995</v>
      </c>
      <c r="L103" s="260" t="s">
        <v>198</v>
      </c>
      <c r="M103" s="261">
        <v>801.59250099999974</v>
      </c>
      <c r="O103" s="164"/>
      <c r="P103" s="164"/>
      <c r="Q103" s="164"/>
      <c r="R103" s="164"/>
      <c r="S103" s="164"/>
      <c r="T103" s="164"/>
      <c r="U103" s="164"/>
      <c r="V103" s="164"/>
      <c r="W103" s="164"/>
      <c r="X103" s="164"/>
      <c r="Y103" s="164"/>
      <c r="Z103" s="164"/>
      <c r="AA103" s="164"/>
      <c r="AB103" s="164"/>
      <c r="AC103" s="164"/>
    </row>
    <row r="104" spans="2:29" ht="15">
      <c r="B104" s="252" t="s">
        <v>163</v>
      </c>
      <c r="C104" s="253">
        <v>92.793342999999993</v>
      </c>
      <c r="G104" s="260" t="s">
        <v>163</v>
      </c>
      <c r="H104" s="261">
        <v>11.455159</v>
      </c>
      <c r="L104" s="260" t="s">
        <v>163</v>
      </c>
      <c r="M104" s="261">
        <v>1.4367619999999999</v>
      </c>
      <c r="O104" s="164"/>
      <c r="P104" s="164"/>
      <c r="Q104" s="164"/>
      <c r="R104" s="164"/>
      <c r="S104" s="164"/>
      <c r="T104" s="164"/>
      <c r="U104" s="164"/>
      <c r="V104" s="164"/>
      <c r="W104" s="164"/>
      <c r="X104" s="164"/>
      <c r="Y104" s="164"/>
      <c r="Z104" s="164"/>
      <c r="AA104" s="164"/>
      <c r="AB104" s="164"/>
      <c r="AC104" s="164"/>
    </row>
    <row r="105" spans="2:29" ht="15">
      <c r="B105" s="254" t="s">
        <v>173</v>
      </c>
      <c r="C105" s="255">
        <v>1762.0246340000006</v>
      </c>
      <c r="G105" s="262" t="s">
        <v>173</v>
      </c>
      <c r="H105" s="263">
        <v>898.13542899999993</v>
      </c>
      <c r="L105" s="262" t="s">
        <v>173</v>
      </c>
      <c r="M105" s="263">
        <v>803.02926299999979</v>
      </c>
      <c r="O105" s="164"/>
      <c r="P105" s="164"/>
      <c r="Q105" s="164"/>
      <c r="R105" s="164"/>
      <c r="S105" s="164"/>
      <c r="T105" s="164"/>
      <c r="U105" s="164"/>
      <c r="V105" s="164"/>
      <c r="W105" s="164"/>
      <c r="X105" s="164"/>
      <c r="Y105" s="164"/>
      <c r="Z105" s="164"/>
      <c r="AA105" s="164"/>
      <c r="AB105" s="164"/>
      <c r="AC105" s="164"/>
    </row>
    <row r="106" spans="15:29" ht="15">
      <c r="O106" s="164"/>
      <c r="P106" s="164"/>
      <c r="Q106" s="164"/>
      <c r="R106" s="164"/>
      <c r="S106" s="164"/>
      <c r="T106" s="164"/>
      <c r="U106" s="164"/>
      <c r="V106" s="164"/>
      <c r="W106" s="164"/>
      <c r="X106" s="164"/>
      <c r="Y106" s="164"/>
      <c r="Z106" s="164"/>
      <c r="AA106" s="164"/>
      <c r="AB106" s="164"/>
      <c r="AC106" s="164"/>
    </row>
    <row r="107" spans="15:29" ht="15">
      <c r="O107" s="164"/>
      <c r="P107" s="164"/>
      <c r="Q107" s="164"/>
      <c r="R107" s="164"/>
      <c r="S107" s="164"/>
      <c r="T107" s="164"/>
      <c r="U107" s="164"/>
      <c r="V107" s="164"/>
      <c r="W107" s="164"/>
      <c r="X107" s="164"/>
      <c r="Y107" s="164"/>
      <c r="Z107" s="164"/>
      <c r="AA107" s="164"/>
      <c r="AB107" s="164"/>
      <c r="AC107" s="164"/>
    </row>
    <row r="108" spans="15:29" ht="15">
      <c r="O108" s="164"/>
      <c r="P108" s="164"/>
      <c r="Q108" s="164"/>
      <c r="R108" s="164"/>
      <c r="S108" s="164"/>
      <c r="T108" s="164"/>
      <c r="U108" s="164"/>
      <c r="V108" s="164"/>
      <c r="W108" s="164"/>
      <c r="X108" s="164"/>
      <c r="Y108" s="164"/>
      <c r="Z108" s="164"/>
      <c r="AA108" s="164"/>
      <c r="AB108" s="164"/>
      <c r="AC108" s="164"/>
    </row>
    <row r="109" spans="15:29" ht="15">
      <c r="O109" s="164"/>
      <c r="P109" s="164"/>
      <c r="Q109" s="164"/>
      <c r="R109" s="164"/>
      <c r="S109" s="164"/>
      <c r="T109" s="164"/>
      <c r="U109" s="164"/>
      <c r="V109" s="164"/>
      <c r="W109" s="164"/>
      <c r="X109" s="164"/>
      <c r="Y109" s="164"/>
      <c r="Z109" s="164"/>
      <c r="AA109" s="164"/>
      <c r="AB109" s="164"/>
      <c r="AC109" s="164"/>
    </row>
    <row r="110" spans="15:29" ht="15">
      <c r="O110" s="164"/>
      <c r="P110" s="164"/>
      <c r="Q110" s="164"/>
      <c r="R110" s="164"/>
      <c r="S110" s="164"/>
      <c r="T110" s="164"/>
      <c r="U110" s="164"/>
      <c r="V110" s="164"/>
      <c r="W110" s="164"/>
      <c r="X110" s="164"/>
      <c r="Y110" s="164"/>
      <c r="Z110" s="164"/>
      <c r="AA110" s="164"/>
      <c r="AB110" s="164"/>
      <c r="AC110" s="164"/>
    </row>
    <row r="111" spans="15:29" ht="15">
      <c r="O111" s="164"/>
      <c r="P111" s="164"/>
      <c r="Q111" s="164"/>
      <c r="R111" s="164"/>
      <c r="S111" s="164"/>
      <c r="T111" s="164"/>
      <c r="U111" s="164"/>
      <c r="V111" s="164"/>
      <c r="W111" s="164"/>
      <c r="X111" s="164"/>
      <c r="Y111" s="164"/>
      <c r="Z111" s="164"/>
      <c r="AA111" s="164"/>
      <c r="AB111" s="164"/>
      <c r="AC111" s="164"/>
    </row>
    <row r="112" spans="15:29" ht="15">
      <c r="O112" s="164"/>
      <c r="P112" s="164"/>
      <c r="Q112" s="164"/>
      <c r="R112" s="164"/>
      <c r="S112" s="164"/>
      <c r="T112" s="164"/>
      <c r="U112" s="164"/>
      <c r="V112" s="164"/>
      <c r="W112" s="164"/>
      <c r="X112" s="164"/>
      <c r="Y112" s="164"/>
      <c r="Z112" s="164"/>
      <c r="AA112" s="164"/>
      <c r="AB112" s="164"/>
      <c r="AC112" s="164"/>
    </row>
    <row r="113" spans="15:29" ht="15">
      <c r="O113" s="164"/>
      <c r="P113" s="164"/>
      <c r="Q113" s="164"/>
      <c r="R113" s="164"/>
      <c r="S113" s="164"/>
      <c r="T113" s="164"/>
      <c r="U113" s="164"/>
      <c r="V113" s="164"/>
      <c r="W113" s="164"/>
      <c r="X113" s="164"/>
      <c r="Y113" s="164"/>
      <c r="Z113" s="164"/>
      <c r="AA113" s="164"/>
      <c r="AB113" s="164"/>
      <c r="AC113" s="164"/>
    </row>
    <row r="114" spans="15:29" ht="15">
      <c r="O114" s="164"/>
      <c r="P114" s="164"/>
      <c r="Q114" s="164"/>
      <c r="R114" s="164"/>
      <c r="S114" s="164"/>
      <c r="T114" s="164"/>
      <c r="U114" s="164"/>
      <c r="V114" s="164"/>
      <c r="W114" s="164"/>
      <c r="X114" s="164"/>
      <c r="Y114" s="164"/>
      <c r="Z114" s="164"/>
      <c r="AA114" s="164"/>
      <c r="AB114" s="164"/>
      <c r="AC114" s="164"/>
    </row>
    <row r="115" spans="15:29" ht="15">
      <c r="O115" s="164"/>
      <c r="P115" s="164"/>
      <c r="Q115" s="164"/>
      <c r="R115" s="164"/>
      <c r="S115" s="164"/>
      <c r="T115" s="164"/>
      <c r="U115" s="164"/>
      <c r="V115" s="164"/>
      <c r="W115" s="164"/>
      <c r="X115" s="164"/>
      <c r="Y115" s="164"/>
      <c r="Z115" s="164"/>
      <c r="AA115" s="164"/>
      <c r="AB115" s="164"/>
      <c r="AC115" s="164"/>
    </row>
    <row r="116" spans="15:29" ht="15">
      <c r="O116" s="164"/>
      <c r="P116" s="164"/>
      <c r="Q116" s="164"/>
      <c r="R116" s="164"/>
      <c r="S116" s="164"/>
      <c r="T116" s="164"/>
      <c r="U116" s="164"/>
      <c r="V116" s="164"/>
      <c r="W116" s="164"/>
      <c r="X116" s="164"/>
      <c r="Y116" s="164"/>
      <c r="Z116" s="164"/>
      <c r="AA116" s="164"/>
      <c r="AB116" s="164"/>
      <c r="AC116" s="164"/>
    </row>
    <row r="117" spans="15:29" ht="15">
      <c r="O117" s="164"/>
      <c r="P117" s="164"/>
      <c r="Q117" s="164"/>
      <c r="R117" s="164"/>
      <c r="S117" s="164"/>
      <c r="T117" s="164"/>
      <c r="U117" s="164"/>
      <c r="V117" s="164"/>
      <c r="W117" s="164"/>
      <c r="X117" s="164"/>
      <c r="Y117" s="164"/>
      <c r="Z117" s="164"/>
      <c r="AA117" s="164"/>
      <c r="AB117" s="164"/>
      <c r="AC117" s="164"/>
    </row>
    <row r="118" spans="15:29" ht="15">
      <c r="O118" s="164"/>
      <c r="P118" s="164"/>
      <c r="Q118" s="164"/>
      <c r="R118" s="164"/>
      <c r="S118" s="164"/>
      <c r="T118" s="164"/>
      <c r="U118" s="164"/>
      <c r="V118" s="164"/>
      <c r="W118" s="164"/>
      <c r="X118" s="164"/>
      <c r="Y118" s="164"/>
      <c r="Z118" s="164"/>
      <c r="AA118" s="164"/>
      <c r="AB118" s="164"/>
      <c r="AC118" s="164"/>
    </row>
    <row r="119" spans="15:29" ht="15">
      <c r="O119" s="164"/>
      <c r="P119" s="164"/>
      <c r="Q119" s="164"/>
      <c r="R119" s="164"/>
      <c r="S119" s="164"/>
      <c r="T119" s="164"/>
      <c r="U119" s="164"/>
      <c r="V119" s="164"/>
      <c r="W119" s="164"/>
      <c r="X119" s="164"/>
      <c r="Y119" s="164"/>
      <c r="Z119" s="164"/>
      <c r="AA119" s="164"/>
      <c r="AB119" s="164"/>
      <c r="AC119" s="164"/>
    </row>
    <row r="120" spans="15:29" ht="15">
      <c r="O120" s="164"/>
      <c r="P120" s="164"/>
      <c r="Q120" s="164"/>
      <c r="R120" s="164"/>
      <c r="S120" s="164"/>
      <c r="T120" s="164"/>
      <c r="U120" s="164"/>
      <c r="V120" s="164"/>
      <c r="W120" s="164"/>
      <c r="X120" s="164"/>
      <c r="Y120" s="164"/>
      <c r="Z120" s="164"/>
      <c r="AA120" s="164"/>
      <c r="AB120" s="164"/>
      <c r="AC120" s="164"/>
    </row>
    <row r="121" spans="15:29" ht="15">
      <c r="O121" s="164"/>
      <c r="P121" s="164"/>
      <c r="Q121" s="164"/>
      <c r="R121" s="164"/>
      <c r="S121" s="164"/>
      <c r="T121" s="164"/>
      <c r="U121" s="164"/>
      <c r="V121" s="164"/>
      <c r="W121" s="164"/>
      <c r="X121" s="164"/>
      <c r="Y121" s="164"/>
      <c r="Z121" s="164"/>
      <c r="AA121" s="164"/>
      <c r="AB121" s="164"/>
      <c r="AC121" s="164"/>
    </row>
    <row r="122" spans="15:29" ht="15">
      <c r="O122" s="164"/>
      <c r="P122" s="164"/>
      <c r="Q122" s="164"/>
      <c r="R122" s="164"/>
      <c r="S122" s="164"/>
      <c r="T122" s="164"/>
      <c r="U122" s="164"/>
      <c r="V122" s="164"/>
      <c r="W122" s="164"/>
      <c r="X122" s="164"/>
      <c r="Y122" s="164"/>
      <c r="Z122" s="164"/>
      <c r="AA122" s="164"/>
      <c r="AB122" s="164"/>
      <c r="AC122" s="164"/>
    </row>
    <row r="123" spans="15:29" ht="15">
      <c r="O123" s="164"/>
      <c r="P123" s="164"/>
      <c r="Q123" s="164"/>
      <c r="R123" s="164"/>
      <c r="S123" s="164"/>
      <c r="T123" s="164"/>
      <c r="U123" s="164"/>
      <c r="V123" s="164"/>
      <c r="W123" s="164"/>
      <c r="X123" s="164"/>
      <c r="Y123" s="164"/>
      <c r="Z123" s="164"/>
      <c r="AA123" s="164"/>
      <c r="AB123" s="164"/>
      <c r="AC123" s="164"/>
    </row>
    <row r="124" spans="15:29" ht="15">
      <c r="O124" s="164"/>
      <c r="P124" s="164"/>
      <c r="Q124" s="164"/>
      <c r="R124" s="164"/>
      <c r="S124" s="164"/>
      <c r="T124" s="164"/>
      <c r="U124" s="164"/>
      <c r="V124" s="164"/>
      <c r="W124" s="164"/>
      <c r="X124" s="164"/>
      <c r="Y124" s="164"/>
      <c r="Z124" s="164"/>
      <c r="AA124" s="164"/>
      <c r="AB124" s="164"/>
      <c r="AC124" s="164"/>
    </row>
    <row r="125" spans="15:29" ht="15">
      <c r="O125" s="164"/>
      <c r="P125" s="164"/>
      <c r="Q125" s="164"/>
      <c r="R125" s="164"/>
      <c r="S125" s="164"/>
      <c r="T125" s="164"/>
      <c r="U125" s="164"/>
      <c r="V125" s="164"/>
      <c r="W125" s="164"/>
      <c r="X125" s="164"/>
      <c r="Y125" s="164"/>
      <c r="Z125" s="164"/>
      <c r="AA125" s="164"/>
      <c r="AB125" s="164"/>
      <c r="AC125" s="164"/>
    </row>
    <row r="126" spans="15:29" ht="15">
      <c r="O126" s="164"/>
      <c r="P126" s="164"/>
      <c r="Q126" s="164"/>
      <c r="R126" s="164"/>
      <c r="S126" s="164"/>
      <c r="T126" s="164"/>
      <c r="U126" s="164"/>
      <c r="V126" s="164"/>
      <c r="W126" s="164"/>
      <c r="X126" s="164"/>
      <c r="Y126" s="164"/>
      <c r="Z126" s="164"/>
      <c r="AA126" s="164"/>
      <c r="AB126" s="164"/>
      <c r="AC126" s="164"/>
    </row>
    <row r="127" spans="15:29" ht="15">
      <c r="O127" s="164"/>
      <c r="P127" s="164"/>
      <c r="Q127" s="164"/>
      <c r="R127" s="164"/>
      <c r="S127" s="164"/>
      <c r="T127" s="164"/>
      <c r="U127" s="164"/>
      <c r="V127" s="164"/>
      <c r="W127" s="164"/>
      <c r="X127" s="164"/>
      <c r="Y127" s="164"/>
      <c r="Z127" s="164"/>
      <c r="AA127" s="164"/>
      <c r="AB127" s="164"/>
      <c r="AC127" s="164"/>
    </row>
    <row r="128" spans="15:29" ht="15">
      <c r="O128" s="164"/>
      <c r="P128" s="164"/>
      <c r="Q128" s="164"/>
      <c r="R128" s="164"/>
      <c r="S128" s="164"/>
      <c r="T128" s="164"/>
      <c r="U128" s="164"/>
      <c r="V128" s="164"/>
      <c r="W128" s="164"/>
      <c r="X128" s="164"/>
      <c r="Y128" s="164"/>
      <c r="Z128" s="164"/>
      <c r="AA128" s="164"/>
      <c r="AB128" s="164"/>
      <c r="AC128" s="164"/>
    </row>
    <row r="129" spans="15:29" ht="15">
      <c r="O129" s="164"/>
      <c r="P129" s="164"/>
      <c r="Q129" s="164"/>
      <c r="R129" s="164"/>
      <c r="S129" s="164"/>
      <c r="T129" s="164"/>
      <c r="U129" s="164"/>
      <c r="V129" s="164"/>
      <c r="W129" s="164"/>
      <c r="X129" s="164"/>
      <c r="Y129" s="164"/>
      <c r="Z129" s="164"/>
      <c r="AA129" s="164"/>
      <c r="AB129" s="164"/>
      <c r="AC129" s="164"/>
    </row>
    <row r="130" spans="15:29" ht="15">
      <c r="O130" s="164"/>
      <c r="P130" s="164"/>
      <c r="Q130" s="164"/>
      <c r="R130" s="164"/>
      <c r="S130" s="164"/>
      <c r="T130" s="164"/>
      <c r="U130" s="164"/>
      <c r="V130" s="164"/>
      <c r="W130" s="164"/>
      <c r="X130" s="164"/>
      <c r="Y130" s="164"/>
      <c r="Z130" s="164"/>
      <c r="AA130" s="164"/>
      <c r="AB130" s="164"/>
      <c r="AC130" s="164"/>
    </row>
    <row r="131" spans="15:29" ht="15">
      <c r="O131" s="164"/>
      <c r="P131" s="164"/>
      <c r="Q131" s="164"/>
      <c r="R131" s="164"/>
      <c r="S131" s="164"/>
      <c r="T131" s="164"/>
      <c r="U131" s="164"/>
      <c r="V131" s="164"/>
      <c r="W131" s="164"/>
      <c r="X131" s="164"/>
      <c r="Y131" s="164"/>
      <c r="Z131" s="164"/>
      <c r="AA131" s="164"/>
      <c r="AB131" s="164"/>
      <c r="AC131" s="164"/>
    </row>
    <row r="132" spans="15:29" ht="15">
      <c r="O132" s="164"/>
      <c r="P132" s="164"/>
      <c r="Q132" s="164"/>
      <c r="R132" s="164"/>
      <c r="S132" s="164"/>
      <c r="T132" s="164"/>
      <c r="U132" s="164"/>
      <c r="V132" s="164"/>
      <c r="W132" s="164"/>
      <c r="X132" s="164"/>
      <c r="Y132" s="164"/>
      <c r="Z132" s="164"/>
      <c r="AA132" s="164"/>
      <c r="AB132" s="164"/>
      <c r="AC132" s="164"/>
    </row>
    <row r="133" spans="15:29" ht="15">
      <c r="O133" s="164"/>
      <c r="P133" s="164"/>
      <c r="Q133" s="164"/>
      <c r="R133" s="164"/>
      <c r="S133" s="164"/>
      <c r="T133" s="164"/>
      <c r="U133" s="164"/>
      <c r="V133" s="164"/>
      <c r="W133" s="164"/>
      <c r="X133" s="164"/>
      <c r="Y133" s="164"/>
      <c r="Z133" s="164"/>
      <c r="AA133" s="164"/>
      <c r="AB133" s="164"/>
      <c r="AC133" s="164"/>
    </row>
    <row r="134" spans="15:29" ht="15">
      <c r="O134" s="164"/>
      <c r="P134" s="164"/>
      <c r="Q134" s="164"/>
      <c r="R134" s="164"/>
      <c r="S134" s="164"/>
      <c r="T134" s="164"/>
      <c r="U134" s="164"/>
      <c r="V134" s="164"/>
      <c r="W134" s="164"/>
      <c r="X134" s="164"/>
      <c r="Y134" s="164"/>
      <c r="Z134" s="164"/>
      <c r="AA134" s="164"/>
      <c r="AB134" s="164"/>
      <c r="AC134" s="164"/>
    </row>
    <row r="135" spans="15:29" ht="15">
      <c r="O135" s="164"/>
      <c r="P135" s="164"/>
      <c r="Q135" s="164"/>
      <c r="R135" s="164"/>
      <c r="S135" s="164"/>
      <c r="T135" s="164"/>
      <c r="U135" s="164"/>
      <c r="V135" s="164"/>
      <c r="W135" s="164"/>
      <c r="X135" s="164"/>
      <c r="Y135" s="164"/>
      <c r="Z135" s="164"/>
      <c r="AA135" s="164"/>
      <c r="AB135" s="164"/>
      <c r="AC135" s="164"/>
    </row>
    <row r="136" spans="15:29" ht="15">
      <c r="O136" s="164"/>
      <c r="P136" s="164"/>
      <c r="Q136" s="164"/>
      <c r="R136" s="164"/>
      <c r="S136" s="164"/>
      <c r="T136" s="164"/>
      <c r="U136" s="164"/>
      <c r="V136" s="164"/>
      <c r="W136" s="164"/>
      <c r="X136" s="164"/>
      <c r="Y136" s="164"/>
      <c r="Z136" s="164"/>
      <c r="AA136" s="164"/>
      <c r="AB136" s="164"/>
      <c r="AC136" s="164"/>
    </row>
    <row r="137" spans="15:29" ht="15">
      <c r="O137" s="164"/>
      <c r="P137" s="164"/>
      <c r="Q137" s="164"/>
      <c r="R137" s="164"/>
      <c r="S137" s="164"/>
      <c r="T137" s="164"/>
      <c r="U137" s="164"/>
      <c r="V137" s="164"/>
      <c r="W137" s="164"/>
      <c r="X137" s="164"/>
      <c r="Y137" s="164"/>
      <c r="Z137" s="164"/>
      <c r="AA137" s="164"/>
      <c r="AB137" s="164"/>
      <c r="AC137" s="164"/>
    </row>
    <row r="138" spans="15:29" ht="15">
      <c r="O138" s="164"/>
      <c r="P138" s="164"/>
      <c r="Q138" s="164"/>
      <c r="R138" s="164"/>
      <c r="S138" s="164"/>
      <c r="T138" s="164"/>
      <c r="U138" s="164"/>
      <c r="V138" s="164"/>
      <c r="W138" s="164"/>
      <c r="X138" s="164"/>
      <c r="Y138" s="164"/>
      <c r="Z138" s="164"/>
      <c r="AA138" s="164"/>
      <c r="AB138" s="164"/>
      <c r="AC138" s="164"/>
    </row>
    <row r="139" spans="15:29" ht="15">
      <c r="O139" s="164"/>
      <c r="P139" s="164"/>
      <c r="Q139" s="164"/>
      <c r="R139" s="164"/>
      <c r="S139" s="164"/>
      <c r="T139" s="164"/>
      <c r="U139" s="164"/>
      <c r="V139" s="164"/>
      <c r="W139" s="164"/>
      <c r="X139" s="164"/>
      <c r="Y139" s="164"/>
      <c r="Z139" s="164"/>
      <c r="AA139" s="164"/>
      <c r="AB139" s="164"/>
      <c r="AC139" s="164"/>
    </row>
    <row r="140" spans="15:29" ht="15">
      <c r="O140" s="164"/>
      <c r="P140" s="164"/>
      <c r="Q140" s="164"/>
      <c r="R140" s="164"/>
      <c r="S140" s="164"/>
      <c r="T140" s="164"/>
      <c r="U140" s="164"/>
      <c r="V140" s="164"/>
      <c r="W140" s="164"/>
      <c r="X140" s="164"/>
      <c r="Y140" s="164"/>
      <c r="Z140" s="164"/>
      <c r="AA140" s="164"/>
      <c r="AB140" s="164"/>
      <c r="AC140" s="164"/>
    </row>
    <row r="141" spans="15:29" ht="15">
      <c r="O141" s="164"/>
      <c r="P141" s="164"/>
      <c r="Q141" s="164"/>
      <c r="R141" s="164"/>
      <c r="S141" s="164"/>
      <c r="T141" s="164"/>
      <c r="U141" s="164"/>
      <c r="V141" s="164"/>
      <c r="W141" s="164"/>
      <c r="X141" s="164"/>
      <c r="Y141" s="164"/>
      <c r="Z141" s="164"/>
      <c r="AA141" s="164"/>
      <c r="AB141" s="164"/>
      <c r="AC141" s="164"/>
    </row>
    <row r="142" spans="15:29" ht="15">
      <c r="O142" s="164"/>
      <c r="P142" s="164"/>
      <c r="Q142" s="164"/>
      <c r="R142" s="164"/>
      <c r="S142" s="164"/>
      <c r="T142" s="164"/>
      <c r="U142" s="164"/>
      <c r="V142" s="164"/>
      <c r="W142" s="164"/>
      <c r="X142" s="164"/>
      <c r="Y142" s="164"/>
      <c r="Z142" s="164"/>
      <c r="AA142" s="164"/>
      <c r="AB142" s="164"/>
      <c r="AC142" s="164"/>
    </row>
    <row r="143" spans="15:29" ht="15">
      <c r="O143" s="164"/>
      <c r="P143" s="164"/>
      <c r="Q143" s="164"/>
      <c r="R143" s="164"/>
      <c r="S143" s="164"/>
      <c r="T143" s="164"/>
      <c r="U143" s="164"/>
      <c r="V143" s="164"/>
      <c r="W143" s="164"/>
      <c r="X143" s="164"/>
      <c r="Y143" s="164"/>
      <c r="Z143" s="164"/>
      <c r="AA143" s="164"/>
      <c r="AB143" s="164"/>
      <c r="AC143" s="164"/>
    </row>
    <row r="144" spans="15:29" ht="15">
      <c r="O144" s="164"/>
      <c r="P144" s="164"/>
      <c r="Q144" s="164"/>
      <c r="R144" s="164"/>
      <c r="S144" s="164"/>
      <c r="T144" s="164"/>
      <c r="U144" s="164"/>
      <c r="V144" s="164"/>
      <c r="W144" s="164"/>
      <c r="X144" s="164"/>
      <c r="Y144" s="164"/>
      <c r="Z144" s="164"/>
      <c r="AA144" s="164"/>
      <c r="AB144" s="164"/>
      <c r="AC144" s="164"/>
    </row>
    <row r="145" spans="15:29" ht="15">
      <c r="O145" s="164"/>
      <c r="P145" s="164"/>
      <c r="Q145" s="164"/>
      <c r="R145" s="164"/>
      <c r="S145" s="164"/>
      <c r="T145" s="164"/>
      <c r="U145" s="164"/>
      <c r="V145" s="164"/>
      <c r="W145" s="164"/>
      <c r="X145" s="164"/>
      <c r="Y145" s="164"/>
      <c r="Z145" s="164"/>
      <c r="AA145" s="164"/>
      <c r="AB145" s="164"/>
      <c r="AC145" s="164"/>
    </row>
    <row r="146" spans="15:29" ht="15">
      <c r="O146" s="164"/>
      <c r="P146" s="164"/>
      <c r="Q146" s="164"/>
      <c r="R146" s="164"/>
      <c r="S146" s="164"/>
      <c r="T146" s="164"/>
      <c r="U146" s="164"/>
      <c r="V146" s="164"/>
      <c r="W146" s="164"/>
      <c r="X146" s="164"/>
      <c r="Y146" s="164"/>
      <c r="Z146" s="164"/>
      <c r="AA146" s="164"/>
      <c r="AB146" s="164"/>
      <c r="AC146" s="164"/>
    </row>
    <row r="147" spans="15:29" ht="15">
      <c r="O147" s="164"/>
      <c r="P147" s="164"/>
      <c r="Q147" s="164"/>
      <c r="R147" s="164"/>
      <c r="S147" s="164"/>
      <c r="T147" s="164"/>
      <c r="U147" s="164"/>
      <c r="V147" s="164"/>
      <c r="W147" s="164"/>
      <c r="X147" s="164"/>
      <c r="Y147" s="164"/>
      <c r="Z147" s="164"/>
      <c r="AA147" s="164"/>
      <c r="AB147" s="164"/>
      <c r="AC147" s="164"/>
    </row>
    <row r="148" spans="15:29" ht="15">
      <c r="O148" s="164"/>
      <c r="P148" s="164"/>
      <c r="Q148" s="164"/>
      <c r="R148" s="164"/>
      <c r="S148" s="164"/>
      <c r="T148" s="164"/>
      <c r="U148" s="164"/>
      <c r="V148" s="164"/>
      <c r="W148" s="164"/>
      <c r="X148" s="164"/>
      <c r="Y148" s="164"/>
      <c r="Z148" s="164"/>
      <c r="AA148" s="164"/>
      <c r="AB148" s="164"/>
      <c r="AC148" s="164"/>
    </row>
    <row r="149" spans="15:29" ht="15">
      <c r="O149" s="164"/>
      <c r="P149" s="164"/>
      <c r="Q149" s="164"/>
      <c r="R149" s="164"/>
      <c r="S149" s="164"/>
      <c r="T149" s="164"/>
      <c r="U149" s="164"/>
      <c r="V149" s="164"/>
      <c r="W149" s="164"/>
      <c r="X149" s="164"/>
      <c r="Y149" s="164"/>
      <c r="Z149" s="164"/>
      <c r="AA149" s="164"/>
      <c r="AB149" s="164"/>
      <c r="AC149" s="164"/>
    </row>
    <row r="150" spans="15:29" ht="15">
      <c r="O150" s="164"/>
      <c r="P150" s="164"/>
      <c r="Q150" s="164"/>
      <c r="R150" s="164"/>
      <c r="S150" s="164"/>
      <c r="T150" s="164"/>
      <c r="U150" s="164"/>
      <c r="V150" s="164"/>
      <c r="W150" s="164"/>
      <c r="X150" s="164"/>
      <c r="Y150" s="164"/>
      <c r="Z150" s="164"/>
      <c r="AA150" s="164"/>
      <c r="AB150" s="164"/>
      <c r="AC150" s="164"/>
    </row>
    <row r="151" spans="15:29" ht="15">
      <c r="O151" s="164"/>
      <c r="P151" s="164"/>
      <c r="Q151" s="164"/>
      <c r="R151" s="164"/>
      <c r="S151" s="164"/>
      <c r="T151" s="164"/>
      <c r="U151" s="164"/>
      <c r="V151" s="164"/>
      <c r="W151" s="164"/>
      <c r="X151" s="164"/>
      <c r="Y151" s="164"/>
      <c r="Z151" s="164"/>
      <c r="AA151" s="164"/>
      <c r="AB151" s="164"/>
      <c r="AC151" s="164"/>
    </row>
    <row r="152" spans="15:29" ht="15">
      <c r="O152" s="164"/>
      <c r="P152" s="164"/>
      <c r="Q152" s="164"/>
      <c r="R152" s="164"/>
      <c r="S152" s="164"/>
      <c r="T152" s="164"/>
      <c r="U152" s="164"/>
      <c r="V152" s="164"/>
      <c r="W152" s="164"/>
      <c r="X152" s="164"/>
      <c r="Y152" s="164"/>
      <c r="Z152" s="164"/>
      <c r="AA152" s="164"/>
      <c r="AB152" s="164"/>
      <c r="AC152" s="164"/>
    </row>
    <row r="153" spans="15:29" ht="15">
      <c r="O153" s="164"/>
      <c r="P153" s="164"/>
      <c r="Q153" s="164"/>
      <c r="R153" s="164"/>
      <c r="S153" s="164"/>
      <c r="T153" s="164"/>
      <c r="U153" s="164"/>
      <c r="V153" s="164"/>
      <c r="W153" s="164"/>
      <c r="X153" s="164"/>
      <c r="Y153" s="164"/>
      <c r="Z153" s="164"/>
      <c r="AA153" s="164"/>
      <c r="AB153" s="164"/>
      <c r="AC153" s="164"/>
    </row>
    <row r="154" spans="15:29" ht="15">
      <c r="O154" s="164"/>
      <c r="P154" s="164"/>
      <c r="Q154" s="164"/>
      <c r="R154" s="164"/>
      <c r="S154" s="164"/>
      <c r="T154" s="164"/>
      <c r="U154" s="164"/>
      <c r="V154" s="164"/>
      <c r="W154" s="164"/>
      <c r="X154" s="164"/>
      <c r="Y154" s="164"/>
      <c r="Z154" s="164"/>
      <c r="AA154" s="164"/>
      <c r="AB154" s="164"/>
      <c r="AC154" s="164"/>
    </row>
    <row r="155" spans="15:29" ht="15">
      <c r="O155" s="164"/>
      <c r="P155" s="164"/>
      <c r="Q155" s="164"/>
      <c r="R155" s="164"/>
      <c r="S155" s="164"/>
      <c r="T155" s="164"/>
      <c r="U155" s="164"/>
      <c r="V155" s="164"/>
      <c r="W155" s="164"/>
      <c r="X155" s="164"/>
      <c r="Y155" s="164"/>
      <c r="Z155" s="164"/>
      <c r="AA155" s="164"/>
      <c r="AB155" s="164"/>
      <c r="AC155" s="164"/>
    </row>
    <row r="156" spans="15:29" ht="15">
      <c r="O156" s="164"/>
      <c r="P156" s="164"/>
      <c r="Q156" s="164"/>
      <c r="R156" s="164"/>
      <c r="S156" s="164"/>
      <c r="T156" s="164"/>
      <c r="U156" s="164"/>
      <c r="V156" s="164"/>
      <c r="W156" s="164"/>
      <c r="X156" s="164"/>
      <c r="Y156" s="164"/>
      <c r="Z156" s="164"/>
      <c r="AA156" s="164"/>
      <c r="AB156" s="164"/>
      <c r="AC156" s="164"/>
    </row>
    <row r="157" spans="15:29" ht="15">
      <c r="O157" s="164"/>
      <c r="P157" s="164"/>
      <c r="Q157" s="164"/>
      <c r="R157" s="164"/>
      <c r="S157" s="164"/>
      <c r="T157" s="164"/>
      <c r="U157" s="164"/>
      <c r="V157" s="164"/>
      <c r="W157" s="164"/>
      <c r="X157" s="164"/>
      <c r="Y157" s="164"/>
      <c r="Z157" s="164"/>
      <c r="AA157" s="164"/>
      <c r="AB157" s="164"/>
      <c r="AC157" s="164"/>
    </row>
    <row r="158" spans="15:29" ht="15">
      <c r="O158" s="164"/>
      <c r="P158" s="164"/>
      <c r="Q158" s="164"/>
      <c r="R158" s="164"/>
      <c r="S158" s="164"/>
      <c r="T158" s="164"/>
      <c r="U158" s="164"/>
      <c r="V158" s="164"/>
      <c r="W158" s="164"/>
      <c r="X158" s="164"/>
      <c r="Y158" s="164"/>
      <c r="Z158" s="164"/>
      <c r="AA158" s="164"/>
      <c r="AB158" s="164"/>
      <c r="AC158" s="164"/>
    </row>
    <row r="159" spans="15:29" ht="15">
      <c r="O159" s="164"/>
      <c r="P159" s="164"/>
      <c r="Q159" s="164"/>
      <c r="R159" s="164"/>
      <c r="S159" s="164"/>
      <c r="T159" s="164"/>
      <c r="U159" s="164"/>
      <c r="V159" s="164"/>
      <c r="W159" s="164"/>
      <c r="X159" s="164"/>
      <c r="Y159" s="164"/>
      <c r="Z159" s="164"/>
      <c r="AA159" s="164"/>
      <c r="AB159" s="164"/>
      <c r="AC159" s="164"/>
    </row>
    <row r="160" spans="15:29" ht="15">
      <c r="O160" s="164"/>
      <c r="P160" s="164"/>
      <c r="Q160" s="164"/>
      <c r="R160" s="164"/>
      <c r="S160" s="164"/>
      <c r="T160" s="164"/>
      <c r="U160" s="164"/>
      <c r="V160" s="164"/>
      <c r="W160" s="164"/>
      <c r="X160" s="164"/>
      <c r="Y160" s="164"/>
      <c r="Z160" s="164"/>
      <c r="AA160" s="164"/>
      <c r="AB160" s="164"/>
      <c r="AC160" s="164"/>
    </row>
    <row r="161" spans="15:29" ht="15">
      <c r="O161" s="164"/>
      <c r="P161" s="164"/>
      <c r="Q161" s="164"/>
      <c r="R161" s="164"/>
      <c r="S161" s="164"/>
      <c r="T161" s="164"/>
      <c r="U161" s="164"/>
      <c r="V161" s="164"/>
      <c r="W161" s="164"/>
      <c r="X161" s="164"/>
      <c r="Y161" s="164"/>
      <c r="Z161" s="164"/>
      <c r="AA161" s="164"/>
      <c r="AB161" s="164"/>
      <c r="AC161" s="164"/>
    </row>
    <row r="162" spans="15:29" ht="15">
      <c r="O162" s="164"/>
      <c r="P162" s="164"/>
      <c r="Q162" s="164"/>
      <c r="R162" s="164"/>
      <c r="S162" s="164"/>
      <c r="T162" s="164"/>
      <c r="U162" s="164"/>
      <c r="V162" s="164"/>
      <c r="W162" s="164"/>
      <c r="X162" s="164"/>
      <c r="Y162" s="164"/>
      <c r="Z162" s="164"/>
      <c r="AA162" s="164"/>
      <c r="AB162" s="164"/>
      <c r="AC162" s="164"/>
    </row>
    <row r="163" spans="15:29" ht="15">
      <c r="O163" s="164"/>
      <c r="P163" s="164"/>
      <c r="Q163" s="164"/>
      <c r="R163" s="164"/>
      <c r="S163" s="164"/>
      <c r="T163" s="164"/>
      <c r="U163" s="164"/>
      <c r="V163" s="164"/>
      <c r="W163" s="164"/>
      <c r="X163" s="164"/>
      <c r="Y163" s="164"/>
      <c r="Z163" s="164"/>
      <c r="AA163" s="164"/>
      <c r="AB163" s="164"/>
      <c r="AC163" s="164"/>
    </row>
    <row r="164" spans="15:29" ht="15">
      <c r="O164" s="164"/>
      <c r="P164" s="164"/>
      <c r="Q164" s="164"/>
      <c r="R164" s="164"/>
      <c r="S164" s="164"/>
      <c r="T164" s="164"/>
      <c r="U164" s="164"/>
      <c r="V164" s="164"/>
      <c r="W164" s="164"/>
      <c r="X164" s="164"/>
      <c r="Y164" s="164"/>
      <c r="Z164" s="164"/>
      <c r="AA164" s="164"/>
      <c r="AB164" s="164"/>
      <c r="AC164" s="164"/>
    </row>
    <row r="165" spans="15:29" ht="15">
      <c r="O165" s="164"/>
      <c r="P165" s="164"/>
      <c r="Q165" s="164"/>
      <c r="R165" s="164"/>
      <c r="S165" s="164"/>
      <c r="T165" s="164"/>
      <c r="U165" s="164"/>
      <c r="V165" s="164"/>
      <c r="W165" s="164"/>
      <c r="X165" s="164"/>
      <c r="Y165" s="164"/>
      <c r="Z165" s="164"/>
      <c r="AA165" s="164"/>
      <c r="AB165" s="164"/>
      <c r="AC165" s="164"/>
    </row>
    <row r="166" spans="15:29" ht="15">
      <c r="O166" s="164"/>
      <c r="P166" s="164"/>
      <c r="Q166" s="164"/>
      <c r="R166" s="164"/>
      <c r="S166" s="164"/>
      <c r="T166" s="164"/>
      <c r="U166" s="164"/>
      <c r="V166" s="164"/>
      <c r="W166" s="164"/>
      <c r="X166" s="164"/>
      <c r="Y166" s="164"/>
      <c r="Z166" s="164"/>
      <c r="AA166" s="164"/>
      <c r="AB166" s="164"/>
      <c r="AC166" s="164"/>
    </row>
    <row r="167" spans="15:29" ht="15">
      <c r="O167" s="164"/>
      <c r="P167" s="164"/>
      <c r="Q167" s="164"/>
      <c r="R167" s="164"/>
      <c r="S167" s="164"/>
      <c r="T167" s="164"/>
      <c r="U167" s="164"/>
      <c r="V167" s="164"/>
      <c r="W167" s="164"/>
      <c r="X167" s="164"/>
      <c r="Y167" s="164"/>
      <c r="Z167" s="164"/>
      <c r="AA167" s="164"/>
      <c r="AB167" s="164"/>
      <c r="AC167" s="164"/>
    </row>
    <row r="168" spans="15:29" ht="15">
      <c r="O168" s="164"/>
      <c r="P168" s="164"/>
      <c r="Q168" s="164"/>
      <c r="R168" s="164"/>
      <c r="S168" s="164"/>
      <c r="T168" s="164"/>
      <c r="U168" s="164"/>
      <c r="V168" s="164"/>
      <c r="W168" s="164"/>
      <c r="X168" s="164"/>
      <c r="Y168" s="164"/>
      <c r="Z168" s="164"/>
      <c r="AA168" s="164"/>
      <c r="AB168" s="164"/>
      <c r="AC168" s="164"/>
    </row>
    <row r="169" spans="15:29" ht="15">
      <c r="O169" s="164"/>
      <c r="P169" s="164"/>
      <c r="Q169" s="164"/>
      <c r="R169" s="164"/>
      <c r="S169" s="164"/>
      <c r="T169" s="164"/>
      <c r="U169" s="164"/>
      <c r="V169" s="164"/>
      <c r="W169" s="164"/>
      <c r="X169" s="164"/>
      <c r="Y169" s="164"/>
      <c r="Z169" s="164"/>
      <c r="AA169" s="164"/>
      <c r="AB169" s="164"/>
      <c r="AC169" s="164"/>
    </row>
    <row r="170" spans="15:29" ht="15">
      <c r="O170" s="164"/>
      <c r="P170" s="164"/>
      <c r="Q170" s="164"/>
      <c r="R170" s="164"/>
      <c r="S170" s="164"/>
      <c r="T170" s="164"/>
      <c r="U170" s="164"/>
      <c r="V170" s="164"/>
      <c r="W170" s="164"/>
      <c r="X170" s="164"/>
      <c r="Y170" s="164"/>
      <c r="Z170" s="164"/>
      <c r="AA170" s="164"/>
      <c r="AB170" s="164"/>
      <c r="AC170" s="164"/>
    </row>
    <row r="171" spans="15:29" ht="15">
      <c r="O171" s="164"/>
      <c r="P171" s="164"/>
      <c r="Q171" s="164"/>
      <c r="R171" s="164"/>
      <c r="S171" s="164"/>
      <c r="T171" s="164"/>
      <c r="U171" s="164"/>
      <c r="V171" s="164"/>
      <c r="W171" s="164"/>
      <c r="X171" s="164"/>
      <c r="Y171" s="164"/>
      <c r="Z171" s="164"/>
      <c r="AA171" s="164"/>
      <c r="AB171" s="164"/>
      <c r="AC171" s="164"/>
    </row>
    <row r="172" spans="15:29" ht="15">
      <c r="O172" s="164"/>
      <c r="P172" s="164"/>
      <c r="Q172" s="164"/>
      <c r="R172" s="164"/>
      <c r="S172" s="164"/>
      <c r="T172" s="164"/>
      <c r="U172" s="164"/>
      <c r="V172" s="164"/>
      <c r="W172" s="164"/>
      <c r="X172" s="164"/>
      <c r="Y172" s="164"/>
      <c r="Z172" s="164"/>
      <c r="AA172" s="164"/>
      <c r="AB172" s="164"/>
      <c r="AC172" s="164"/>
    </row>
    <row r="173" spans="15:29" ht="15">
      <c r="O173" s="164"/>
      <c r="P173" s="164"/>
      <c r="Q173" s="164"/>
      <c r="R173" s="164"/>
      <c r="S173" s="164"/>
      <c r="T173" s="164"/>
      <c r="U173" s="164"/>
      <c r="V173" s="164"/>
      <c r="W173" s="164"/>
      <c r="X173" s="164"/>
      <c r="Y173" s="164"/>
      <c r="Z173" s="164"/>
      <c r="AA173" s="164"/>
      <c r="AB173" s="164"/>
      <c r="AC173" s="164"/>
    </row>
    <row r="174" spans="15:29" ht="15">
      <c r="O174" s="164"/>
      <c r="P174" s="164"/>
      <c r="Q174" s="164"/>
      <c r="R174" s="164"/>
      <c r="S174" s="164"/>
      <c r="T174" s="164"/>
      <c r="U174" s="164"/>
      <c r="V174" s="164"/>
      <c r="W174" s="164"/>
      <c r="X174" s="164"/>
      <c r="Y174" s="164"/>
      <c r="Z174" s="164"/>
      <c r="AA174" s="164"/>
      <c r="AB174" s="164"/>
      <c r="AC174" s="164"/>
    </row>
    <row r="175" spans="15:29" ht="15">
      <c r="O175" s="164"/>
      <c r="P175" s="164"/>
      <c r="Q175" s="164"/>
      <c r="R175" s="164"/>
      <c r="S175" s="164"/>
      <c r="T175" s="164"/>
      <c r="U175" s="164"/>
      <c r="V175" s="164"/>
      <c r="W175" s="164"/>
      <c r="X175" s="164"/>
      <c r="Y175" s="164"/>
      <c r="Z175" s="164"/>
      <c r="AA175" s="164"/>
      <c r="AB175" s="164"/>
      <c r="AC175" s="164"/>
    </row>
    <row r="176" spans="15:29" ht="15">
      <c r="O176" s="164"/>
      <c r="P176" s="164"/>
      <c r="Q176" s="164"/>
      <c r="R176" s="164"/>
      <c r="S176" s="164"/>
      <c r="T176" s="164"/>
      <c r="U176" s="164"/>
      <c r="V176" s="164"/>
      <c r="W176" s="164"/>
      <c r="X176" s="164"/>
      <c r="Y176" s="164"/>
      <c r="Z176" s="164"/>
      <c r="AA176" s="164"/>
      <c r="AB176" s="164"/>
      <c r="AC176" s="164"/>
    </row>
    <row r="177" spans="15:29" ht="15">
      <c r="O177" s="164"/>
      <c r="P177" s="164"/>
      <c r="Q177" s="164"/>
      <c r="R177" s="164"/>
      <c r="S177" s="164"/>
      <c r="T177" s="164"/>
      <c r="U177" s="164"/>
      <c r="V177" s="164"/>
      <c r="W177" s="164"/>
      <c r="X177" s="164"/>
      <c r="Y177" s="164"/>
      <c r="Z177" s="164"/>
      <c r="AA177" s="164"/>
      <c r="AB177" s="164"/>
      <c r="AC177" s="164"/>
    </row>
    <row r="178" spans="15:29" ht="15">
      <c r="O178" s="164"/>
      <c r="P178" s="164"/>
      <c r="Q178" s="164"/>
      <c r="R178" s="164"/>
      <c r="S178" s="164"/>
      <c r="T178" s="164"/>
      <c r="U178" s="164"/>
      <c r="V178" s="164"/>
      <c r="W178" s="164"/>
      <c r="X178" s="164"/>
      <c r="Y178" s="164"/>
      <c r="Z178" s="164"/>
      <c r="AA178" s="164"/>
      <c r="AB178" s="164"/>
      <c r="AC178" s="164"/>
    </row>
    <row r="179" spans="15:29" ht="15">
      <c r="O179" s="164"/>
      <c r="P179" s="164"/>
      <c r="Q179" s="164"/>
      <c r="R179" s="164"/>
      <c r="S179" s="164"/>
      <c r="T179" s="164"/>
      <c r="U179" s="164"/>
      <c r="V179" s="164"/>
      <c r="W179" s="164"/>
      <c r="X179" s="164"/>
      <c r="Y179" s="164"/>
      <c r="Z179" s="164"/>
      <c r="AA179" s="164"/>
      <c r="AB179" s="164"/>
      <c r="AC179" s="164"/>
    </row>
    <row r="180" spans="15:29" ht="15">
      <c r="O180" s="164"/>
      <c r="P180" s="164"/>
      <c r="Q180" s="164"/>
      <c r="R180" s="164"/>
      <c r="S180" s="164"/>
      <c r="T180" s="164"/>
      <c r="U180" s="164"/>
      <c r="V180" s="164"/>
      <c r="W180" s="164"/>
      <c r="X180" s="164"/>
      <c r="Y180" s="164"/>
      <c r="Z180" s="164"/>
      <c r="AA180" s="164"/>
      <c r="AB180" s="164"/>
      <c r="AC180" s="164"/>
    </row>
    <row r="181" spans="15:29" ht="15">
      <c r="O181" s="164"/>
      <c r="P181" s="164"/>
      <c r="Q181" s="164"/>
      <c r="R181" s="164"/>
      <c r="S181" s="164"/>
      <c r="T181" s="164"/>
      <c r="U181" s="164"/>
      <c r="V181" s="164"/>
      <c r="W181" s="164"/>
      <c r="X181" s="164"/>
      <c r="Y181" s="164"/>
      <c r="Z181" s="164"/>
      <c r="AA181" s="164"/>
      <c r="AB181" s="164"/>
      <c r="AC181" s="164"/>
    </row>
    <row r="182" spans="15:29" ht="15">
      <c r="O182" s="164"/>
      <c r="P182" s="164"/>
      <c r="Q182" s="164"/>
      <c r="R182" s="164"/>
      <c r="S182" s="164"/>
      <c r="T182" s="164"/>
      <c r="U182" s="164"/>
      <c r="V182" s="164"/>
      <c r="W182" s="164"/>
      <c r="X182" s="164"/>
      <c r="Y182" s="164"/>
      <c r="Z182" s="164"/>
      <c r="AA182" s="164"/>
      <c r="AB182" s="164"/>
      <c r="AC182" s="164"/>
    </row>
    <row r="183" spans="15:29" ht="15">
      <c r="O183" s="164"/>
      <c r="P183" s="164"/>
      <c r="Q183" s="164"/>
      <c r="R183" s="164"/>
      <c r="S183" s="164"/>
      <c r="T183" s="164"/>
      <c r="U183" s="164"/>
      <c r="V183" s="164"/>
      <c r="W183" s="164"/>
      <c r="X183" s="164"/>
      <c r="Y183" s="164"/>
      <c r="Z183" s="164"/>
      <c r="AA183" s="164"/>
      <c r="AB183" s="164"/>
      <c r="AC183" s="164"/>
    </row>
    <row r="184" spans="15:29" ht="15">
      <c r="O184" s="164"/>
      <c r="P184" s="164"/>
      <c r="Q184" s="164"/>
      <c r="R184" s="164"/>
      <c r="S184" s="164"/>
      <c r="T184" s="164"/>
      <c r="U184" s="164"/>
      <c r="V184" s="164"/>
      <c r="W184" s="164"/>
      <c r="X184" s="164"/>
      <c r="Y184" s="164"/>
      <c r="Z184" s="164"/>
      <c r="AA184" s="164"/>
      <c r="AB184" s="164"/>
      <c r="AC184" s="164"/>
    </row>
    <row r="185" spans="15:29" ht="15">
      <c r="O185" s="164"/>
      <c r="P185" s="164"/>
      <c r="Q185" s="164"/>
      <c r="R185" s="164"/>
      <c r="S185" s="164"/>
      <c r="T185" s="164"/>
      <c r="U185" s="164"/>
      <c r="V185" s="164"/>
      <c r="W185" s="164"/>
      <c r="X185" s="164"/>
      <c r="Y185" s="164"/>
      <c r="Z185" s="164"/>
      <c r="AA185" s="164"/>
      <c r="AB185" s="164"/>
      <c r="AC185" s="164"/>
    </row>
    <row r="186" spans="15:29" ht="15">
      <c r="O186" s="164"/>
      <c r="P186" s="164"/>
      <c r="Q186" s="164"/>
      <c r="R186" s="164"/>
      <c r="S186" s="164"/>
      <c r="T186" s="164"/>
      <c r="U186" s="164"/>
      <c r="V186" s="164"/>
      <c r="W186" s="164"/>
      <c r="X186" s="164"/>
      <c r="Y186" s="164"/>
      <c r="Z186" s="164"/>
      <c r="AA186" s="164"/>
      <c r="AB186" s="164"/>
      <c r="AC186" s="164"/>
    </row>
    <row r="187" spans="15:29" ht="15">
      <c r="O187" s="164"/>
      <c r="P187" s="164"/>
      <c r="Q187" s="164"/>
      <c r="R187" s="164"/>
      <c r="S187" s="164"/>
      <c r="T187" s="164"/>
      <c r="U187" s="164"/>
      <c r="V187" s="164"/>
      <c r="W187" s="164"/>
      <c r="X187" s="164"/>
      <c r="Y187" s="164"/>
      <c r="Z187" s="164"/>
      <c r="AA187" s="164"/>
      <c r="AB187" s="164"/>
      <c r="AC187" s="164"/>
    </row>
    <row r="188" spans="15:29" ht="15">
      <c r="O188" s="164"/>
      <c r="P188" s="164"/>
      <c r="Q188" s="164"/>
      <c r="R188" s="164"/>
      <c r="S188" s="164"/>
      <c r="T188" s="164"/>
      <c r="U188" s="164"/>
      <c r="V188" s="164"/>
      <c r="W188" s="164"/>
      <c r="X188" s="164"/>
      <c r="Y188" s="164"/>
      <c r="Z188" s="164"/>
      <c r="AA188" s="164"/>
      <c r="AB188" s="164"/>
      <c r="AC188" s="164"/>
    </row>
    <row r="189" spans="15:29" ht="15">
      <c r="O189" s="164"/>
      <c r="P189" s="164"/>
      <c r="Q189" s="164"/>
      <c r="R189" s="164"/>
      <c r="S189" s="164"/>
      <c r="T189" s="164"/>
      <c r="U189" s="164"/>
      <c r="V189" s="164"/>
      <c r="W189" s="164"/>
      <c r="X189" s="164"/>
      <c r="Y189" s="164"/>
      <c r="Z189" s="164"/>
      <c r="AA189" s="164"/>
      <c r="AB189" s="164"/>
      <c r="AC189" s="164"/>
    </row>
    <row r="190" spans="15:29" ht="15">
      <c r="O190" s="164"/>
      <c r="P190" s="164"/>
      <c r="Q190" s="164"/>
      <c r="R190" s="164"/>
      <c r="S190" s="164"/>
      <c r="T190" s="164"/>
      <c r="U190" s="164"/>
      <c r="V190" s="164"/>
      <c r="W190" s="164"/>
      <c r="X190" s="164"/>
      <c r="Y190" s="164"/>
      <c r="Z190" s="164"/>
      <c r="AA190" s="164"/>
      <c r="AB190" s="164"/>
      <c r="AC190" s="164"/>
    </row>
    <row r="191" spans="15:29" ht="15">
      <c r="O191" s="164"/>
      <c r="P191" s="164"/>
      <c r="Q191" s="164"/>
      <c r="R191" s="164"/>
      <c r="S191" s="164"/>
      <c r="T191" s="164"/>
      <c r="U191" s="164"/>
      <c r="V191" s="164"/>
      <c r="W191" s="164"/>
      <c r="X191" s="164"/>
      <c r="Y191" s="164"/>
      <c r="Z191" s="164"/>
      <c r="AA191" s="164"/>
      <c r="AB191" s="164"/>
      <c r="AC191" s="164"/>
    </row>
    <row r="192" spans="15:29" ht="15">
      <c r="O192" s="164"/>
      <c r="P192" s="164"/>
      <c r="Q192" s="164"/>
      <c r="R192" s="164"/>
      <c r="S192" s="164"/>
      <c r="T192" s="164"/>
      <c r="U192" s="164"/>
      <c r="V192" s="164"/>
      <c r="W192" s="164"/>
      <c r="X192" s="164"/>
      <c r="Y192" s="164"/>
      <c r="Z192" s="164"/>
      <c r="AA192" s="164"/>
      <c r="AB192" s="164"/>
      <c r="AC192" s="164"/>
    </row>
    <row r="193" spans="15:29" ht="15">
      <c r="O193" s="164"/>
      <c r="P193" s="164"/>
      <c r="Q193" s="164"/>
      <c r="R193" s="164"/>
      <c r="S193" s="164"/>
      <c r="T193" s="164"/>
      <c r="U193" s="164"/>
      <c r="V193" s="164"/>
      <c r="W193" s="164"/>
      <c r="X193" s="164"/>
      <c r="Y193" s="164"/>
      <c r="Z193" s="164"/>
      <c r="AA193" s="164"/>
      <c r="AB193" s="164"/>
      <c r="AC193" s="164"/>
    </row>
    <row r="194" spans="15:29" ht="15">
      <c r="O194" s="164"/>
      <c r="P194" s="164"/>
      <c r="Q194" s="164"/>
      <c r="R194" s="164"/>
      <c r="S194" s="164"/>
      <c r="T194" s="164"/>
      <c r="U194" s="164"/>
      <c r="V194" s="164"/>
      <c r="W194" s="164"/>
      <c r="X194" s="164"/>
      <c r="Y194" s="164"/>
      <c r="Z194" s="164"/>
      <c r="AA194" s="164"/>
      <c r="AB194" s="164"/>
      <c r="AC194" s="164"/>
    </row>
    <row r="195" spans="15:29" ht="15">
      <c r="O195" s="164"/>
      <c r="P195" s="164"/>
      <c r="Q195" s="164"/>
      <c r="R195" s="164"/>
      <c r="S195" s="164"/>
      <c r="T195" s="164"/>
      <c r="U195" s="164"/>
      <c r="V195" s="164"/>
      <c r="W195" s="164"/>
      <c r="X195" s="164"/>
      <c r="Y195" s="164"/>
      <c r="Z195" s="164"/>
      <c r="AA195" s="164"/>
      <c r="AB195" s="164"/>
      <c r="AC195" s="164"/>
    </row>
    <row r="196" spans="15:29" ht="15">
      <c r="O196" s="164"/>
      <c r="P196" s="164"/>
      <c r="Q196" s="164"/>
      <c r="R196" s="164"/>
      <c r="S196" s="164"/>
      <c r="T196" s="164"/>
      <c r="U196" s="164"/>
      <c r="V196" s="164"/>
      <c r="W196" s="164"/>
      <c r="X196" s="164"/>
      <c r="Y196" s="164"/>
      <c r="Z196" s="164"/>
      <c r="AA196" s="164"/>
      <c r="AB196" s="164"/>
      <c r="AC196" s="164"/>
    </row>
    <row r="197" spans="15:29" ht="15">
      <c r="O197" s="164"/>
      <c r="P197" s="164"/>
      <c r="Q197" s="164"/>
      <c r="R197" s="164"/>
      <c r="S197" s="164"/>
      <c r="T197" s="164"/>
      <c r="U197" s="164"/>
      <c r="V197" s="164"/>
      <c r="W197" s="164"/>
      <c r="X197" s="164"/>
      <c r="Y197" s="164"/>
      <c r="Z197" s="164"/>
      <c r="AA197" s="164"/>
      <c r="AB197" s="164"/>
      <c r="AC197" s="164"/>
    </row>
    <row r="198" spans="15:29" ht="15">
      <c r="O198" s="164"/>
      <c r="P198" s="164"/>
      <c r="Q198" s="164"/>
      <c r="R198" s="164"/>
      <c r="S198" s="164"/>
      <c r="T198" s="164"/>
      <c r="U198" s="164"/>
      <c r="V198" s="164"/>
      <c r="W198" s="164"/>
      <c r="X198" s="164"/>
      <c r="Y198" s="164"/>
      <c r="Z198" s="164"/>
      <c r="AA198" s="164"/>
      <c r="AB198" s="164"/>
      <c r="AC198" s="164"/>
    </row>
    <row r="199" spans="15:29" ht="15">
      <c r="O199" s="164"/>
      <c r="P199" s="164"/>
      <c r="Q199" s="164"/>
      <c r="R199" s="164"/>
      <c r="S199" s="164"/>
      <c r="T199" s="164"/>
      <c r="U199" s="164"/>
      <c r="V199" s="164"/>
      <c r="W199" s="164"/>
      <c r="X199" s="164"/>
      <c r="Y199" s="164"/>
      <c r="Z199" s="164"/>
      <c r="AA199" s="164"/>
      <c r="AB199" s="164"/>
      <c r="AC199" s="164"/>
    </row>
    <row r="200" spans="15:29" ht="15">
      <c r="O200" s="164"/>
      <c r="P200" s="164"/>
      <c r="Q200" s="164"/>
      <c r="R200" s="164"/>
      <c r="S200" s="164"/>
      <c r="T200" s="164"/>
      <c r="U200" s="164"/>
      <c r="V200" s="164"/>
      <c r="W200" s="164"/>
      <c r="X200" s="164"/>
      <c r="Y200" s="164"/>
      <c r="Z200" s="164"/>
      <c r="AA200" s="164"/>
      <c r="AB200" s="164"/>
      <c r="AC200" s="164"/>
    </row>
    <row r="201" spans="15:29" ht="15">
      <c r="O201" s="164"/>
      <c r="P201" s="164"/>
      <c r="Q201" s="164"/>
      <c r="R201" s="164"/>
      <c r="S201" s="164"/>
      <c r="T201" s="164"/>
      <c r="U201" s="164"/>
      <c r="V201" s="164"/>
      <c r="W201" s="164"/>
      <c r="X201" s="164"/>
      <c r="Y201" s="164"/>
      <c r="Z201" s="164"/>
      <c r="AA201" s="164"/>
      <c r="AB201" s="164"/>
      <c r="AC201" s="164"/>
    </row>
    <row r="202" spans="15:29" ht="15">
      <c r="O202" s="164"/>
      <c r="P202" s="164"/>
      <c r="Q202" s="164"/>
      <c r="R202" s="164"/>
      <c r="S202" s="164"/>
      <c r="T202" s="164"/>
      <c r="U202" s="164"/>
      <c r="V202" s="164"/>
      <c r="W202" s="164"/>
      <c r="X202" s="164"/>
      <c r="Y202" s="164"/>
      <c r="Z202" s="164"/>
      <c r="AA202" s="164"/>
      <c r="AB202" s="164"/>
      <c r="AC202" s="164"/>
    </row>
    <row r="203" spans="15:29" ht="15">
      <c r="O203" s="164"/>
      <c r="P203" s="164"/>
      <c r="Q203" s="164"/>
      <c r="R203" s="164"/>
      <c r="S203" s="164"/>
      <c r="T203" s="164"/>
      <c r="U203" s="164"/>
      <c r="V203" s="164"/>
      <c r="W203" s="164"/>
      <c r="X203" s="164"/>
      <c r="Y203" s="164"/>
      <c r="Z203" s="164"/>
      <c r="AA203" s="164"/>
      <c r="AB203" s="164"/>
      <c r="AC203" s="164"/>
    </row>
    <row r="204" spans="15:29" ht="15">
      <c r="O204" s="164"/>
      <c r="P204" s="164"/>
      <c r="Q204" s="164"/>
      <c r="R204" s="164"/>
      <c r="S204" s="164"/>
      <c r="T204" s="164"/>
      <c r="U204" s="164"/>
      <c r="V204" s="164"/>
      <c r="W204" s="164"/>
      <c r="X204" s="164"/>
      <c r="Y204" s="164"/>
      <c r="Z204" s="164"/>
      <c r="AA204" s="164"/>
      <c r="AB204" s="164"/>
      <c r="AC204" s="164"/>
    </row>
    <row r="205" spans="15:29" ht="15">
      <c r="O205" s="164"/>
      <c r="P205" s="164"/>
      <c r="Q205" s="164"/>
      <c r="R205" s="164"/>
      <c r="S205" s="164"/>
      <c r="T205" s="164"/>
      <c r="U205" s="164"/>
      <c r="V205" s="164"/>
      <c r="W205" s="164"/>
      <c r="X205" s="164"/>
      <c r="Y205" s="164"/>
      <c r="Z205" s="164"/>
      <c r="AA205" s="164"/>
      <c r="AB205" s="164"/>
      <c r="AC205" s="164"/>
    </row>
    <row r="206" spans="15:29" ht="15">
      <c r="O206" s="164"/>
      <c r="P206" s="164"/>
      <c r="Q206" s="164"/>
      <c r="R206" s="164"/>
      <c r="S206" s="164"/>
      <c r="T206" s="164"/>
      <c r="U206" s="164"/>
      <c r="V206" s="164"/>
      <c r="W206" s="164"/>
      <c r="X206" s="164"/>
      <c r="Y206" s="164"/>
      <c r="Z206" s="164"/>
      <c r="AA206" s="164"/>
      <c r="AB206" s="164"/>
      <c r="AC206" s="164"/>
    </row>
    <row r="207" spans="15:29" ht="15">
      <c r="O207" s="164"/>
      <c r="P207" s="164"/>
      <c r="Q207" s="164"/>
      <c r="R207" s="164"/>
      <c r="S207" s="164"/>
      <c r="T207" s="164"/>
      <c r="U207" s="164"/>
      <c r="V207" s="164"/>
      <c r="W207" s="164"/>
      <c r="X207" s="164"/>
      <c r="Y207" s="164"/>
      <c r="Z207" s="164"/>
      <c r="AA207" s="164"/>
      <c r="AB207" s="164"/>
      <c r="AC207" s="164"/>
    </row>
    <row r="208" spans="15:29" ht="15">
      <c r="O208" s="164"/>
      <c r="P208" s="164"/>
      <c r="Q208" s="164"/>
      <c r="R208" s="164"/>
      <c r="S208" s="164"/>
      <c r="T208" s="164"/>
      <c r="U208" s="164"/>
      <c r="V208" s="164"/>
      <c r="W208" s="164"/>
      <c r="X208" s="164"/>
      <c r="Y208" s="164"/>
      <c r="Z208" s="164"/>
      <c r="AA208" s="164"/>
      <c r="AB208" s="164"/>
      <c r="AC208" s="164"/>
    </row>
    <row r="209" spans="15:29" ht="15">
      <c r="O209" s="164"/>
      <c r="P209" s="164"/>
      <c r="Q209" s="164"/>
      <c r="R209" s="164"/>
      <c r="S209" s="164"/>
      <c r="T209" s="164"/>
      <c r="U209" s="164"/>
      <c r="V209" s="164"/>
      <c r="W209" s="164"/>
      <c r="X209" s="164"/>
      <c r="Y209" s="164"/>
      <c r="Z209" s="164"/>
      <c r="AA209" s="164"/>
      <c r="AB209" s="164"/>
      <c r="AC209" s="164"/>
    </row>
    <row r="210" spans="15:29" ht="15">
      <c r="O210" s="164"/>
      <c r="P210" s="164"/>
      <c r="Q210" s="164"/>
      <c r="R210" s="164"/>
      <c r="S210" s="164"/>
      <c r="T210" s="164"/>
      <c r="U210" s="164"/>
      <c r="V210" s="164"/>
      <c r="W210" s="164"/>
      <c r="X210" s="164"/>
      <c r="Y210" s="164"/>
      <c r="Z210" s="164"/>
      <c r="AA210" s="164"/>
      <c r="AB210" s="164"/>
      <c r="AC210" s="164"/>
    </row>
    <row r="211" spans="15:29" ht="15">
      <c r="O211" s="164"/>
      <c r="P211" s="164"/>
      <c r="Q211" s="164"/>
      <c r="R211" s="164"/>
      <c r="S211" s="164"/>
      <c r="T211" s="164"/>
      <c r="U211" s="164"/>
      <c r="V211" s="164"/>
      <c r="W211" s="164"/>
      <c r="X211" s="164"/>
      <c r="Y211" s="164"/>
      <c r="Z211" s="164"/>
      <c r="AA211" s="164"/>
      <c r="AB211" s="164"/>
      <c r="AC211" s="164"/>
    </row>
    <row r="212" spans="15:29" ht="15">
      <c r="O212" s="164"/>
      <c r="P212" s="164"/>
      <c r="Q212" s="164"/>
      <c r="R212" s="164"/>
      <c r="S212" s="164"/>
      <c r="T212" s="164"/>
      <c r="U212" s="164"/>
      <c r="V212" s="164"/>
      <c r="W212" s="164"/>
      <c r="X212" s="164"/>
      <c r="Y212" s="164"/>
      <c r="Z212" s="164"/>
      <c r="AA212" s="164"/>
      <c r="AB212" s="164"/>
      <c r="AC212" s="164"/>
    </row>
    <row r="213" spans="15:29" ht="15">
      <c r="O213" s="164"/>
      <c r="P213" s="164"/>
      <c r="Q213" s="164"/>
      <c r="R213" s="164"/>
      <c r="S213" s="164"/>
      <c r="T213" s="164"/>
      <c r="U213" s="164"/>
      <c r="V213" s="164"/>
      <c r="W213" s="164"/>
      <c r="X213" s="164"/>
      <c r="Y213" s="164"/>
      <c r="Z213" s="164"/>
      <c r="AA213" s="164"/>
      <c r="AB213" s="164"/>
      <c r="AC213" s="164"/>
    </row>
    <row r="214" spans="15:29" ht="15">
      <c r="O214" s="164"/>
      <c r="P214" s="164"/>
      <c r="Q214" s="164"/>
      <c r="R214" s="164"/>
      <c r="S214" s="164"/>
      <c r="T214" s="164"/>
      <c r="U214" s="164"/>
      <c r="V214" s="164"/>
      <c r="W214" s="164"/>
      <c r="X214" s="164"/>
      <c r="Y214" s="164"/>
      <c r="Z214" s="164"/>
      <c r="AA214" s="164"/>
      <c r="AB214" s="164"/>
      <c r="AC214" s="164"/>
    </row>
    <row r="215" spans="15:29" ht="15">
      <c r="O215" s="164"/>
      <c r="P215" s="164"/>
      <c r="Q215" s="164"/>
      <c r="R215" s="164"/>
      <c r="S215" s="164"/>
      <c r="T215" s="164"/>
      <c r="U215" s="164"/>
      <c r="V215" s="164"/>
      <c r="W215" s="164"/>
      <c r="X215" s="164"/>
      <c r="Y215" s="164"/>
      <c r="Z215" s="164"/>
      <c r="AA215" s="164"/>
      <c r="AB215" s="164"/>
      <c r="AC215" s="164"/>
    </row>
    <row r="216" spans="15:29" ht="15">
      <c r="O216" s="164"/>
      <c r="P216" s="164"/>
      <c r="Q216" s="164"/>
      <c r="R216" s="164"/>
      <c r="S216" s="164"/>
      <c r="T216" s="164"/>
      <c r="U216" s="164"/>
      <c r="V216" s="164"/>
      <c r="W216" s="164"/>
      <c r="X216" s="164"/>
      <c r="Y216" s="164"/>
      <c r="Z216" s="164"/>
      <c r="AA216" s="164"/>
      <c r="AB216" s="164"/>
      <c r="AC216" s="164"/>
    </row>
    <row r="217" spans="15:29" ht="15">
      <c r="O217" s="164"/>
      <c r="P217" s="164"/>
      <c r="Q217" s="164"/>
      <c r="R217" s="164"/>
      <c r="S217" s="164"/>
      <c r="T217" s="164"/>
      <c r="U217" s="164"/>
      <c r="V217" s="164"/>
      <c r="W217" s="164"/>
      <c r="X217" s="164"/>
      <c r="Y217" s="164"/>
      <c r="Z217" s="164"/>
      <c r="AA217" s="164"/>
      <c r="AB217" s="164"/>
      <c r="AC217" s="164"/>
    </row>
    <row r="218" spans="15:29" ht="15">
      <c r="O218" s="164"/>
      <c r="P218" s="164"/>
      <c r="Q218" s="164"/>
      <c r="R218" s="164"/>
      <c r="S218" s="164"/>
      <c r="T218" s="164"/>
      <c r="U218" s="164"/>
      <c r="V218" s="164"/>
      <c r="W218" s="164"/>
      <c r="X218" s="164"/>
      <c r="Y218" s="164"/>
      <c r="Z218" s="164"/>
      <c r="AA218" s="164"/>
      <c r="AB218" s="164"/>
      <c r="AC218" s="164"/>
    </row>
    <row r="219" spans="15:29" ht="15">
      <c r="O219" s="164"/>
      <c r="P219" s="164"/>
      <c r="Q219" s="164"/>
      <c r="R219" s="164"/>
      <c r="S219" s="164"/>
      <c r="T219" s="164"/>
      <c r="U219" s="164"/>
      <c r="V219" s="164"/>
      <c r="W219" s="164"/>
      <c r="X219" s="164"/>
      <c r="Y219" s="164"/>
      <c r="Z219" s="164"/>
      <c r="AA219" s="164"/>
      <c r="AB219" s="164"/>
      <c r="AC219" s="164"/>
    </row>
    <row r="220" spans="15:29" ht="15">
      <c r="O220" s="164"/>
      <c r="P220" s="164"/>
      <c r="Q220" s="164"/>
      <c r="R220" s="164"/>
      <c r="S220" s="164"/>
      <c r="T220" s="164"/>
      <c r="U220" s="164"/>
      <c r="V220" s="164"/>
      <c r="W220" s="164"/>
      <c r="X220" s="164"/>
      <c r="Y220" s="164"/>
      <c r="Z220" s="164"/>
      <c r="AA220" s="164"/>
      <c r="AB220" s="164"/>
      <c r="AC220" s="164"/>
    </row>
    <row r="221" spans="15:29" ht="15">
      <c r="O221" s="164"/>
      <c r="P221" s="164"/>
      <c r="Q221" s="164"/>
      <c r="R221" s="164"/>
      <c r="S221" s="164"/>
      <c r="T221" s="164"/>
      <c r="U221" s="164"/>
      <c r="V221" s="164"/>
      <c r="W221" s="164"/>
      <c r="X221" s="164"/>
      <c r="Y221" s="164"/>
      <c r="Z221" s="164"/>
      <c r="AA221" s="164"/>
      <c r="AB221" s="164"/>
      <c r="AC221" s="164"/>
    </row>
    <row r="222" spans="15:29" ht="15">
      <c r="O222" s="164"/>
      <c r="P222" s="164"/>
      <c r="Q222" s="164"/>
      <c r="R222" s="164"/>
      <c r="S222" s="164"/>
      <c r="T222" s="164"/>
      <c r="U222" s="164"/>
      <c r="V222" s="164"/>
      <c r="W222" s="164"/>
      <c r="X222" s="164"/>
      <c r="Y222" s="164"/>
      <c r="Z222" s="164"/>
      <c r="AA222" s="164"/>
      <c r="AB222" s="164"/>
      <c r="AC222" s="164"/>
    </row>
    <row r="223" spans="15:29" ht="15">
      <c r="O223" s="164"/>
      <c r="P223" s="164"/>
      <c r="Q223" s="164"/>
      <c r="R223" s="164"/>
      <c r="S223" s="164"/>
      <c r="T223" s="164"/>
      <c r="U223" s="164"/>
      <c r="V223" s="164"/>
      <c r="W223" s="164"/>
      <c r="X223" s="164"/>
      <c r="Y223" s="164"/>
      <c r="Z223" s="164"/>
      <c r="AA223" s="164"/>
      <c r="AB223" s="164"/>
      <c r="AC223" s="164"/>
    </row>
    <row r="224" spans="15:29" ht="15">
      <c r="O224" s="164"/>
      <c r="P224" s="164"/>
      <c r="Q224" s="164"/>
      <c r="R224" s="164"/>
      <c r="S224" s="164"/>
      <c r="T224" s="164"/>
      <c r="U224" s="164"/>
      <c r="V224" s="164"/>
      <c r="W224" s="164"/>
      <c r="X224" s="164"/>
      <c r="Y224" s="164"/>
      <c r="Z224" s="164"/>
      <c r="AA224" s="164"/>
      <c r="AB224" s="164"/>
      <c r="AC224" s="164"/>
    </row>
    <row r="225" spans="15:29" ht="15">
      <c r="O225" s="164"/>
      <c r="P225" s="164"/>
      <c r="Q225" s="164"/>
      <c r="R225" s="164"/>
      <c r="S225" s="164"/>
      <c r="T225" s="164"/>
      <c r="U225" s="164"/>
      <c r="V225" s="164"/>
      <c r="W225" s="164"/>
      <c r="X225" s="164"/>
      <c r="Y225" s="164"/>
      <c r="Z225" s="164"/>
      <c r="AA225" s="164"/>
      <c r="AB225" s="164"/>
      <c r="AC225" s="164"/>
    </row>
    <row r="226" spans="15:29" ht="15">
      <c r="O226" s="164"/>
      <c r="P226" s="164"/>
      <c r="Q226" s="164"/>
      <c r="R226" s="164"/>
      <c r="S226" s="164"/>
      <c r="T226" s="164"/>
      <c r="U226" s="164"/>
      <c r="V226" s="164"/>
      <c r="W226" s="164"/>
      <c r="X226" s="164"/>
      <c r="Y226" s="164"/>
      <c r="Z226" s="164"/>
      <c r="AA226" s="164"/>
      <c r="AB226" s="164"/>
      <c r="AC226" s="164"/>
    </row>
    <row r="227" spans="15:29" ht="15">
      <c r="O227" s="164"/>
      <c r="P227" s="164"/>
      <c r="Q227" s="164"/>
      <c r="R227" s="164"/>
      <c r="S227" s="164"/>
      <c r="T227" s="164"/>
      <c r="U227" s="164"/>
      <c r="V227" s="164"/>
      <c r="W227" s="164"/>
      <c r="X227" s="164"/>
      <c r="Y227" s="164"/>
      <c r="Z227" s="164"/>
      <c r="AA227" s="164"/>
      <c r="AB227" s="164"/>
      <c r="AC227" s="164"/>
    </row>
    <row r="228" spans="15:29" ht="15">
      <c r="O228" s="164"/>
      <c r="P228" s="164"/>
      <c r="Q228" s="164"/>
      <c r="R228" s="164"/>
      <c r="S228" s="164"/>
      <c r="T228" s="164"/>
      <c r="U228" s="164"/>
      <c r="V228" s="164"/>
      <c r="W228" s="164"/>
      <c r="X228" s="164"/>
      <c r="Y228" s="164"/>
      <c r="Z228" s="164"/>
      <c r="AA228" s="164"/>
      <c r="AB228" s="164"/>
      <c r="AC228" s="164"/>
    </row>
    <row r="229" spans="15:29" ht="15">
      <c r="O229" s="164"/>
      <c r="P229" s="164"/>
      <c r="Q229" s="164"/>
      <c r="R229" s="164"/>
      <c r="S229" s="164"/>
      <c r="T229" s="164"/>
      <c r="U229" s="164"/>
      <c r="V229" s="164"/>
      <c r="W229" s="164"/>
      <c r="X229" s="164"/>
      <c r="Y229" s="164"/>
      <c r="Z229" s="164"/>
      <c r="AA229" s="164"/>
      <c r="AB229" s="164"/>
      <c r="AC229" s="164"/>
    </row>
    <row r="230" spans="15:29" ht="15">
      <c r="O230" s="164"/>
      <c r="P230" s="164"/>
      <c r="Q230" s="164"/>
      <c r="R230" s="164"/>
      <c r="S230" s="164"/>
      <c r="T230" s="164"/>
      <c r="U230" s="164"/>
      <c r="V230" s="164"/>
      <c r="W230" s="164"/>
      <c r="X230" s="164"/>
      <c r="Y230" s="164"/>
      <c r="Z230" s="164"/>
      <c r="AA230" s="164"/>
      <c r="AB230" s="164"/>
      <c r="AC230" s="164"/>
    </row>
    <row r="231" spans="15:29" ht="15">
      <c r="O231" s="164"/>
      <c r="P231" s="164"/>
      <c r="Q231" s="164"/>
      <c r="R231" s="164"/>
      <c r="S231" s="164"/>
      <c r="T231" s="164"/>
      <c r="U231" s="164"/>
      <c r="V231" s="164"/>
      <c r="W231" s="164"/>
      <c r="X231" s="164"/>
      <c r="Y231" s="164"/>
      <c r="Z231" s="164"/>
      <c r="AA231" s="164"/>
      <c r="AB231" s="164"/>
      <c r="AC231" s="164"/>
    </row>
    <row r="232" spans="15:29" ht="15">
      <c r="O232" s="164"/>
      <c r="P232" s="164"/>
      <c r="Q232" s="164"/>
      <c r="R232" s="164"/>
      <c r="S232" s="164"/>
      <c r="T232" s="164"/>
      <c r="U232" s="164"/>
      <c r="V232" s="164"/>
      <c r="W232" s="164"/>
      <c r="X232" s="164"/>
      <c r="Y232" s="164"/>
      <c r="Z232" s="164"/>
      <c r="AA232" s="164"/>
      <c r="AB232" s="164"/>
      <c r="AC232" s="164"/>
    </row>
    <row r="233" spans="15:29" ht="15">
      <c r="O233" s="164"/>
      <c r="P233" s="164"/>
      <c r="Q233" s="164"/>
      <c r="R233" s="164"/>
      <c r="S233" s="164"/>
      <c r="T233" s="164"/>
      <c r="U233" s="164"/>
      <c r="V233" s="164"/>
      <c r="W233" s="164"/>
      <c r="X233" s="164"/>
      <c r="Y233" s="164"/>
      <c r="Z233" s="164"/>
      <c r="AA233" s="164"/>
      <c r="AB233" s="164"/>
      <c r="AC233" s="164"/>
    </row>
    <row r="234" spans="15:29" ht="15">
      <c r="O234" s="164"/>
      <c r="P234" s="164"/>
      <c r="Q234" s="164"/>
      <c r="R234" s="164"/>
      <c r="S234" s="164"/>
      <c r="T234" s="164"/>
      <c r="U234" s="164"/>
      <c r="V234" s="164"/>
      <c r="W234" s="164"/>
      <c r="X234" s="164"/>
      <c r="Y234" s="164"/>
      <c r="Z234" s="164"/>
      <c r="AA234" s="164"/>
      <c r="AB234" s="164"/>
      <c r="AC234" s="164"/>
    </row>
    <row r="235" spans="15:29" ht="15">
      <c r="O235" s="164"/>
      <c r="P235" s="164"/>
      <c r="Q235" s="164"/>
      <c r="R235" s="164"/>
      <c r="S235" s="164"/>
      <c r="T235" s="164"/>
      <c r="U235" s="164"/>
      <c r="V235" s="164"/>
      <c r="W235" s="164"/>
      <c r="X235" s="164"/>
      <c r="Y235" s="164"/>
      <c r="Z235" s="164"/>
      <c r="AA235" s="164"/>
      <c r="AB235" s="164"/>
      <c r="AC235" s="164"/>
    </row>
    <row r="236" spans="15:29" ht="15">
      <c r="O236" s="164"/>
      <c r="P236" s="164"/>
      <c r="Q236" s="164"/>
      <c r="R236" s="164"/>
      <c r="S236" s="164"/>
      <c r="T236" s="164"/>
      <c r="U236" s="164"/>
      <c r="V236" s="164"/>
      <c r="W236" s="164"/>
      <c r="X236" s="164"/>
      <c r="Y236" s="164"/>
      <c r="Z236" s="164"/>
      <c r="AA236" s="164"/>
      <c r="AB236" s="164"/>
      <c r="AC236" s="164"/>
    </row>
    <row r="237" spans="15:29" ht="15">
      <c r="O237" s="164"/>
      <c r="P237" s="164"/>
      <c r="Q237" s="164"/>
      <c r="R237" s="164"/>
      <c r="S237" s="164"/>
      <c r="T237" s="164"/>
      <c r="U237" s="164"/>
      <c r="V237" s="164"/>
      <c r="W237" s="164"/>
      <c r="X237" s="164"/>
      <c r="Y237" s="164"/>
      <c r="Z237" s="164"/>
      <c r="AA237" s="164"/>
      <c r="AB237" s="164"/>
      <c r="AC237" s="164"/>
    </row>
    <row r="238" spans="15:29" ht="15">
      <c r="O238" s="164"/>
      <c r="P238" s="164"/>
      <c r="Q238" s="164"/>
      <c r="R238" s="164"/>
      <c r="S238" s="164"/>
      <c r="T238" s="164"/>
      <c r="U238" s="164"/>
      <c r="V238" s="164"/>
      <c r="W238" s="164"/>
      <c r="X238" s="164"/>
      <c r="Y238" s="164"/>
      <c r="Z238" s="164"/>
      <c r="AA238" s="164"/>
      <c r="AB238" s="164"/>
      <c r="AC238" s="164"/>
    </row>
    <row r="239" spans="15:29" ht="15">
      <c r="O239" s="164"/>
      <c r="P239" s="164"/>
      <c r="Q239" s="164"/>
      <c r="R239" s="164"/>
      <c r="S239" s="164"/>
      <c r="T239" s="164"/>
      <c r="U239" s="164"/>
      <c r="V239" s="164"/>
      <c r="W239" s="164"/>
      <c r="X239" s="164"/>
      <c r="Y239" s="164"/>
      <c r="Z239" s="164"/>
      <c r="AA239" s="164"/>
      <c r="AB239" s="164"/>
      <c r="AC239" s="164"/>
    </row>
    <row r="240" spans="15:29" ht="15">
      <c r="O240" s="164"/>
      <c r="P240" s="164"/>
      <c r="Q240" s="164"/>
      <c r="R240" s="164"/>
      <c r="S240" s="164"/>
      <c r="T240" s="164"/>
      <c r="U240" s="164"/>
      <c r="V240" s="164"/>
      <c r="W240" s="164"/>
      <c r="X240" s="164"/>
      <c r="Y240" s="164"/>
      <c r="Z240" s="164"/>
      <c r="AA240" s="164"/>
      <c r="AB240" s="164"/>
      <c r="AC240" s="164"/>
    </row>
    <row r="241" spans="15:29" ht="15">
      <c r="O241" s="164"/>
      <c r="P241" s="164"/>
      <c r="Q241" s="164"/>
      <c r="R241" s="164"/>
      <c r="S241" s="164"/>
      <c r="T241" s="164"/>
      <c r="U241" s="164"/>
      <c r="V241" s="164"/>
      <c r="W241" s="164"/>
      <c r="X241" s="164"/>
      <c r="Y241" s="164"/>
      <c r="Z241" s="164"/>
      <c r="AA241" s="164"/>
      <c r="AB241" s="164"/>
      <c r="AC241" s="164"/>
    </row>
    <row r="242" spans="15:29" ht="15">
      <c r="O242" s="164"/>
      <c r="P242" s="164"/>
      <c r="Q242" s="164"/>
      <c r="R242" s="164"/>
      <c r="S242" s="164"/>
      <c r="T242" s="164"/>
      <c r="U242" s="164"/>
      <c r="V242" s="164"/>
      <c r="W242" s="164"/>
      <c r="X242" s="164"/>
      <c r="Y242" s="164"/>
      <c r="Z242" s="164"/>
      <c r="AA242" s="164"/>
      <c r="AB242" s="164"/>
      <c r="AC242" s="164"/>
    </row>
    <row r="243" spans="15:29" ht="15">
      <c r="O243" s="164"/>
      <c r="P243" s="164"/>
      <c r="Q243" s="164"/>
      <c r="R243" s="164"/>
      <c r="S243" s="164"/>
      <c r="T243" s="164"/>
      <c r="U243" s="164"/>
      <c r="V243" s="164"/>
      <c r="W243" s="164"/>
      <c r="X243" s="164"/>
      <c r="Y243" s="164"/>
      <c r="Z243" s="164"/>
      <c r="AA243" s="164"/>
      <c r="AB243" s="164"/>
      <c r="AC243" s="164"/>
    </row>
    <row r="244" spans="15:29" ht="15">
      <c r="O244" s="164"/>
      <c r="P244" s="164"/>
      <c r="Q244" s="164"/>
      <c r="R244" s="164"/>
      <c r="S244" s="164"/>
      <c r="T244" s="164"/>
      <c r="U244" s="164"/>
      <c r="V244" s="164"/>
      <c r="W244" s="164"/>
      <c r="X244" s="164"/>
      <c r="Y244" s="164"/>
      <c r="Z244" s="164"/>
      <c r="AA244" s="164"/>
      <c r="AB244" s="164"/>
      <c r="AC244" s="164"/>
    </row>
    <row r="245" spans="15:29" ht="15">
      <c r="O245" s="164"/>
      <c r="P245" s="164"/>
      <c r="Q245" s="164"/>
      <c r="R245" s="164"/>
      <c r="S245" s="164"/>
      <c r="T245" s="164"/>
      <c r="U245" s="164"/>
      <c r="V245" s="164"/>
      <c r="W245" s="164"/>
      <c r="X245" s="164"/>
      <c r="Y245" s="164"/>
      <c r="Z245" s="164"/>
      <c r="AA245" s="164"/>
      <c r="AB245" s="164"/>
      <c r="AC245" s="164"/>
    </row>
    <row r="246" spans="15:29" ht="15">
      <c r="O246" s="164"/>
      <c r="P246" s="164"/>
      <c r="Q246" s="164"/>
      <c r="R246" s="164"/>
      <c r="S246" s="164"/>
      <c r="T246" s="164"/>
      <c r="U246" s="164"/>
      <c r="V246" s="164"/>
      <c r="W246" s="164"/>
      <c r="X246" s="164"/>
      <c r="Y246" s="164"/>
      <c r="Z246" s="164"/>
      <c r="AA246" s="164"/>
      <c r="AB246" s="164"/>
      <c r="AC246" s="164"/>
    </row>
    <row r="247" spans="15:29" ht="15">
      <c r="O247" s="164"/>
      <c r="P247" s="164"/>
      <c r="Q247" s="164"/>
      <c r="R247" s="164"/>
      <c r="S247" s="164"/>
      <c r="T247" s="164"/>
      <c r="U247" s="164"/>
      <c r="V247" s="164"/>
      <c r="W247" s="164"/>
      <c r="X247" s="164"/>
      <c r="Y247" s="164"/>
      <c r="Z247" s="164"/>
      <c r="AA247" s="164"/>
      <c r="AB247" s="164"/>
      <c r="AC247" s="164"/>
    </row>
    <row r="248" spans="15:29" ht="15">
      <c r="O248" s="164"/>
      <c r="P248" s="164"/>
      <c r="Q248" s="164"/>
      <c r="R248" s="164"/>
      <c r="S248" s="164"/>
      <c r="T248" s="164"/>
      <c r="U248" s="164"/>
      <c r="V248" s="164"/>
      <c r="W248" s="164"/>
      <c r="X248" s="164"/>
      <c r="Y248" s="164"/>
      <c r="Z248" s="164"/>
      <c r="AA248" s="164"/>
      <c r="AB248" s="164"/>
      <c r="AC248" s="164"/>
    </row>
    <row r="249" spans="15:29" ht="15">
      <c r="O249" s="164"/>
      <c r="P249" s="164"/>
      <c r="Q249" s="164"/>
      <c r="R249" s="164"/>
      <c r="S249" s="164"/>
      <c r="T249" s="164"/>
      <c r="U249" s="164"/>
      <c r="V249" s="164"/>
      <c r="W249" s="164"/>
      <c r="X249" s="164"/>
      <c r="Y249" s="164"/>
      <c r="Z249" s="164"/>
      <c r="AA249" s="164"/>
      <c r="AB249" s="164"/>
      <c r="AC249" s="164"/>
    </row>
    <row r="250" spans="15:29" ht="15">
      <c r="O250" s="164"/>
      <c r="P250" s="164"/>
      <c r="Q250" s="164"/>
      <c r="R250" s="164"/>
      <c r="S250" s="164"/>
      <c r="T250" s="164"/>
      <c r="U250" s="164"/>
      <c r="V250" s="164"/>
      <c r="W250" s="164"/>
      <c r="X250" s="164"/>
      <c r="Y250" s="164"/>
      <c r="Z250" s="164"/>
      <c r="AA250" s="164"/>
      <c r="AB250" s="164"/>
      <c r="AC250" s="164"/>
    </row>
    <row r="251" spans="15:29" ht="15">
      <c r="O251" s="164"/>
      <c r="P251" s="164"/>
      <c r="Q251" s="164"/>
      <c r="R251" s="164"/>
      <c r="S251" s="164"/>
      <c r="T251" s="164"/>
      <c r="U251" s="164"/>
      <c r="V251" s="164"/>
      <c r="W251" s="164"/>
      <c r="X251" s="164"/>
      <c r="Y251" s="164"/>
      <c r="Z251" s="164"/>
      <c r="AA251" s="164"/>
      <c r="AB251" s="164"/>
      <c r="AC251" s="164"/>
    </row>
    <row r="252" spans="15:29" ht="15">
      <c r="O252" s="164"/>
      <c r="P252" s="164"/>
      <c r="Q252" s="164"/>
      <c r="R252" s="164"/>
      <c r="S252" s="164"/>
      <c r="T252" s="164"/>
      <c r="U252" s="164"/>
      <c r="V252" s="164"/>
      <c r="W252" s="164"/>
      <c r="X252" s="164"/>
      <c r="Y252" s="164"/>
      <c r="Z252" s="164"/>
      <c r="AA252" s="164"/>
      <c r="AB252" s="164"/>
      <c r="AC252" s="164"/>
    </row>
    <row r="253" spans="15:29" ht="15">
      <c r="O253" s="164"/>
      <c r="P253" s="164"/>
      <c r="Q253" s="164"/>
      <c r="R253" s="164"/>
      <c r="S253" s="164"/>
      <c r="T253" s="164"/>
      <c r="U253" s="164"/>
      <c r="V253" s="164"/>
      <c r="W253" s="164"/>
      <c r="X253" s="164"/>
      <c r="Y253" s="164"/>
      <c r="Z253" s="164"/>
      <c r="AA253" s="164"/>
      <c r="AB253" s="164"/>
      <c r="AC253" s="164"/>
    </row>
    <row r="254" spans="15:29" ht="15">
      <c r="O254" s="164"/>
      <c r="P254" s="164"/>
      <c r="Q254" s="164"/>
      <c r="R254" s="164"/>
      <c r="S254" s="164"/>
      <c r="T254" s="164"/>
      <c r="U254" s="164"/>
      <c r="V254" s="164"/>
      <c r="W254" s="164"/>
      <c r="X254" s="164"/>
      <c r="Y254" s="164"/>
      <c r="Z254" s="164"/>
      <c r="AA254" s="164"/>
      <c r="AB254" s="164"/>
      <c r="AC254" s="164"/>
    </row>
    <row r="255" spans="15:29" ht="15">
      <c r="O255" s="164"/>
      <c r="P255" s="164"/>
      <c r="Q255" s="164"/>
      <c r="R255" s="164"/>
      <c r="S255" s="164"/>
      <c r="T255" s="164"/>
      <c r="U255" s="164"/>
      <c r="V255" s="164"/>
      <c r="W255" s="164"/>
      <c r="X255" s="164"/>
      <c r="Y255" s="164"/>
      <c r="Z255" s="164"/>
      <c r="AA255" s="164"/>
      <c r="AB255" s="164"/>
      <c r="AC255" s="164"/>
    </row>
    <row r="256" spans="15:29" ht="15">
      <c r="O256" s="164"/>
      <c r="P256" s="164"/>
      <c r="Q256" s="164"/>
      <c r="R256" s="164"/>
      <c r="S256" s="164"/>
      <c r="T256" s="164"/>
      <c r="U256" s="164"/>
      <c r="V256" s="164"/>
      <c r="W256" s="164"/>
      <c r="X256" s="164"/>
      <c r="Y256" s="164"/>
      <c r="Z256" s="164"/>
      <c r="AA256" s="164"/>
      <c r="AB256" s="164"/>
      <c r="AC256" s="164"/>
    </row>
    <row r="257" spans="15:29" ht="15">
      <c r="O257" s="164"/>
      <c r="P257" s="164"/>
      <c r="Q257" s="164"/>
      <c r="R257" s="164"/>
      <c r="S257" s="164"/>
      <c r="T257" s="164"/>
      <c r="U257" s="164"/>
      <c r="V257" s="164"/>
      <c r="W257" s="164"/>
      <c r="X257" s="164"/>
      <c r="Y257" s="164"/>
      <c r="Z257" s="164"/>
      <c r="AA257" s="164"/>
      <c r="AB257" s="164"/>
      <c r="AC257" s="164"/>
    </row>
    <row r="258" spans="15:29" ht="15">
      <c r="O258" s="164"/>
      <c r="P258" s="164"/>
      <c r="Q258" s="164"/>
      <c r="R258" s="164"/>
      <c r="S258" s="164"/>
      <c r="T258" s="164"/>
      <c r="U258" s="164"/>
      <c r="V258" s="164"/>
      <c r="W258" s="164"/>
      <c r="X258" s="164"/>
      <c r="Y258" s="164"/>
      <c r="Z258" s="164"/>
      <c r="AA258" s="164"/>
      <c r="AB258" s="164"/>
      <c r="AC258" s="164"/>
    </row>
    <row r="259" spans="15:29" ht="15">
      <c r="O259" s="164"/>
      <c r="P259" s="164"/>
      <c r="Q259" s="164"/>
      <c r="R259" s="164"/>
      <c r="S259" s="164"/>
      <c r="T259" s="164"/>
      <c r="U259" s="164"/>
      <c r="V259" s="164"/>
      <c r="W259" s="164"/>
      <c r="X259" s="164"/>
      <c r="Y259" s="164"/>
      <c r="Z259" s="164"/>
      <c r="AA259" s="164"/>
      <c r="AB259" s="164"/>
      <c r="AC259" s="164"/>
    </row>
    <row r="260" spans="15:29" ht="15">
      <c r="O260" s="164"/>
      <c r="P260" s="164"/>
      <c r="Q260" s="164"/>
      <c r="R260" s="164"/>
      <c r="S260" s="164"/>
      <c r="T260" s="164"/>
      <c r="U260" s="164"/>
      <c r="V260" s="164"/>
      <c r="W260" s="164"/>
      <c r="X260" s="164"/>
      <c r="Y260" s="164"/>
      <c r="Z260" s="164"/>
      <c r="AA260" s="164"/>
      <c r="AB260" s="164"/>
      <c r="AC260" s="164"/>
    </row>
    <row r="261" spans="15:29" ht="15">
      <c r="O261" s="164"/>
      <c r="P261" s="164"/>
      <c r="Q261" s="164"/>
      <c r="R261" s="164"/>
      <c r="S261" s="164"/>
      <c r="T261" s="164"/>
      <c r="U261" s="164"/>
      <c r="V261" s="164"/>
      <c r="W261" s="164"/>
      <c r="X261" s="164"/>
      <c r="Y261" s="164"/>
      <c r="Z261" s="164"/>
      <c r="AA261" s="164"/>
      <c r="AB261" s="164"/>
      <c r="AC261" s="164"/>
    </row>
    <row r="262" spans="15:29" ht="15">
      <c r="O262" s="164"/>
      <c r="P262" s="164"/>
      <c r="Q262" s="164"/>
      <c r="R262" s="164"/>
      <c r="S262" s="164"/>
      <c r="T262" s="164"/>
      <c r="U262" s="164"/>
      <c r="V262" s="164"/>
      <c r="W262" s="164"/>
      <c r="X262" s="164"/>
      <c r="Y262" s="164"/>
      <c r="Z262" s="164"/>
      <c r="AA262" s="164"/>
      <c r="AB262" s="164"/>
      <c r="AC262" s="164"/>
    </row>
    <row r="263" spans="15:29" ht="15">
      <c r="O263" s="164"/>
      <c r="P263" s="164"/>
      <c r="Q263" s="164"/>
      <c r="R263" s="164"/>
      <c r="S263" s="164"/>
      <c r="T263" s="164"/>
      <c r="U263" s="164"/>
      <c r="V263" s="164"/>
      <c r="W263" s="164"/>
      <c r="X263" s="164"/>
      <c r="Y263" s="164"/>
      <c r="Z263" s="164"/>
      <c r="AA263" s="164"/>
      <c r="AB263" s="164"/>
      <c r="AC263" s="164"/>
    </row>
    <row r="264" spans="15:29" ht="15">
      <c r="O264" s="164"/>
      <c r="P264" s="164"/>
      <c r="Q264" s="164"/>
      <c r="R264" s="164"/>
      <c r="S264" s="164"/>
      <c r="T264" s="164"/>
      <c r="U264" s="164"/>
      <c r="V264" s="164"/>
      <c r="W264" s="164"/>
      <c r="X264" s="164"/>
      <c r="Y264" s="164"/>
      <c r="Z264" s="164"/>
      <c r="AA264" s="164"/>
      <c r="AB264" s="164"/>
      <c r="AC264" s="164"/>
    </row>
    <row r="265" spans="15:29" ht="15">
      <c r="O265" s="164"/>
      <c r="P265" s="164"/>
      <c r="Q265" s="164"/>
      <c r="R265" s="164"/>
      <c r="S265" s="164"/>
      <c r="T265" s="164"/>
      <c r="U265" s="164"/>
      <c r="V265" s="164"/>
      <c r="W265" s="164"/>
      <c r="X265" s="164"/>
      <c r="Y265" s="164"/>
      <c r="Z265" s="164"/>
      <c r="AA265" s="164"/>
      <c r="AB265" s="164"/>
      <c r="AC265" s="164"/>
    </row>
    <row r="266" spans="15:29" ht="15">
      <c r="O266" s="164"/>
      <c r="P266" s="164"/>
      <c r="Q266" s="164"/>
      <c r="R266" s="164"/>
      <c r="S266" s="164"/>
      <c r="T266" s="164"/>
      <c r="U266" s="164"/>
      <c r="V266" s="164"/>
      <c r="W266" s="164"/>
      <c r="X266" s="164"/>
      <c r="Y266" s="164"/>
      <c r="Z266" s="164"/>
      <c r="AA266" s="164"/>
      <c r="AB266" s="164"/>
      <c r="AC266" s="164"/>
    </row>
    <row r="267" spans="15:29" ht="15">
      <c r="O267" s="164"/>
      <c r="P267" s="164"/>
      <c r="Q267" s="164"/>
      <c r="R267" s="164"/>
      <c r="S267" s="164"/>
      <c r="T267" s="164"/>
      <c r="U267" s="164"/>
      <c r="V267" s="164"/>
      <c r="W267" s="164"/>
      <c r="X267" s="164"/>
      <c r="Y267" s="164"/>
      <c r="Z267" s="164"/>
      <c r="AA267" s="164"/>
      <c r="AB267" s="164"/>
      <c r="AC267" s="164"/>
    </row>
    <row r="268" spans="15:29" ht="15">
      <c r="O268" s="164"/>
      <c r="P268" s="164"/>
      <c r="Q268" s="164"/>
      <c r="R268" s="164"/>
      <c r="S268" s="164"/>
      <c r="T268" s="164"/>
      <c r="U268" s="164"/>
      <c r="V268" s="164"/>
      <c r="W268" s="164"/>
      <c r="X268" s="164"/>
      <c r="Y268" s="164"/>
      <c r="Z268" s="164"/>
      <c r="AA268" s="164"/>
      <c r="AB268" s="164"/>
      <c r="AC268" s="164"/>
    </row>
    <row r="269" spans="15:29" ht="15">
      <c r="O269" s="164"/>
      <c r="P269" s="164"/>
      <c r="Q269" s="164"/>
      <c r="R269" s="164"/>
      <c r="S269" s="164"/>
      <c r="T269" s="164"/>
      <c r="U269" s="164"/>
      <c r="V269" s="164"/>
      <c r="W269" s="164"/>
      <c r="X269" s="164"/>
      <c r="Y269" s="164"/>
      <c r="Z269" s="164"/>
      <c r="AA269" s="164"/>
      <c r="AB269" s="164"/>
      <c r="AC269" s="164"/>
    </row>
    <row r="270" spans="15:29" ht="15">
      <c r="O270" s="164"/>
      <c r="P270" s="164"/>
      <c r="Q270" s="164"/>
      <c r="R270" s="164"/>
      <c r="S270" s="164"/>
      <c r="T270" s="164"/>
      <c r="U270" s="164"/>
      <c r="V270" s="164"/>
      <c r="W270" s="164"/>
      <c r="X270" s="164"/>
      <c r="Y270" s="164"/>
      <c r="Z270" s="164"/>
      <c r="AA270" s="164"/>
      <c r="AB270" s="164"/>
      <c r="AC270" s="164"/>
    </row>
    <row r="271" spans="15:29" ht="15">
      <c r="O271" s="164"/>
      <c r="P271" s="164"/>
      <c r="Q271" s="164"/>
      <c r="R271" s="164"/>
      <c r="S271" s="164"/>
      <c r="T271" s="164"/>
      <c r="U271" s="164"/>
      <c r="V271" s="164"/>
      <c r="W271" s="164"/>
      <c r="X271" s="164"/>
      <c r="Y271" s="164"/>
      <c r="Z271" s="164"/>
      <c r="AA271" s="164"/>
      <c r="AB271" s="164"/>
      <c r="AC271" s="164"/>
    </row>
    <row r="272" spans="15:29" ht="15">
      <c r="O272" s="164"/>
      <c r="P272" s="164"/>
      <c r="Q272" s="164"/>
      <c r="R272" s="164"/>
      <c r="S272" s="164"/>
      <c r="T272" s="164"/>
      <c r="U272" s="164"/>
      <c r="V272" s="164"/>
      <c r="W272" s="164"/>
      <c r="X272" s="164"/>
      <c r="Y272" s="164"/>
      <c r="Z272" s="164"/>
      <c r="AA272" s="164"/>
      <c r="AB272" s="164"/>
      <c r="AC272" s="164"/>
    </row>
    <row r="273" spans="15:29" ht="15">
      <c r="O273" s="164"/>
      <c r="P273" s="164"/>
      <c r="Q273" s="164"/>
      <c r="R273" s="164"/>
      <c r="S273" s="164"/>
      <c r="T273" s="164"/>
      <c r="U273" s="164"/>
      <c r="V273" s="164"/>
      <c r="W273" s="164"/>
      <c r="X273" s="164"/>
      <c r="Y273" s="164"/>
      <c r="Z273" s="164"/>
      <c r="AA273" s="164"/>
      <c r="AB273" s="164"/>
      <c r="AC273" s="164"/>
    </row>
    <row r="274" spans="15:29" ht="15">
      <c r="O274" s="164"/>
      <c r="P274" s="164"/>
      <c r="Q274" s="164"/>
      <c r="R274" s="164"/>
      <c r="S274" s="164"/>
      <c r="T274" s="164"/>
      <c r="U274" s="164"/>
      <c r="V274" s="164"/>
      <c r="W274" s="164"/>
      <c r="X274" s="164"/>
      <c r="Y274" s="164"/>
      <c r="Z274" s="164"/>
      <c r="AA274" s="164"/>
      <c r="AB274" s="164"/>
      <c r="AC274" s="164"/>
    </row>
    <row r="275" spans="15:29" ht="15">
      <c r="O275" s="164"/>
      <c r="P275" s="164"/>
      <c r="Q275" s="164"/>
      <c r="R275" s="164"/>
      <c r="S275" s="164"/>
      <c r="T275" s="164"/>
      <c r="U275" s="164"/>
      <c r="V275" s="164"/>
      <c r="W275" s="164"/>
      <c r="X275" s="164"/>
      <c r="Y275" s="164"/>
      <c r="Z275" s="164"/>
      <c r="AA275" s="164"/>
      <c r="AB275" s="164"/>
      <c r="AC275" s="164"/>
    </row>
    <row r="276" spans="15:29" ht="15">
      <c r="O276" s="164"/>
      <c r="P276" s="164"/>
      <c r="Q276" s="164"/>
      <c r="R276" s="164"/>
      <c r="S276" s="164"/>
      <c r="T276" s="164"/>
      <c r="U276" s="164"/>
      <c r="V276" s="164"/>
      <c r="W276" s="164"/>
      <c r="X276" s="164"/>
      <c r="Y276" s="164"/>
      <c r="Z276" s="164"/>
      <c r="AA276" s="164"/>
      <c r="AB276" s="164"/>
      <c r="AC276" s="164"/>
    </row>
    <row r="277" spans="15:29" ht="15">
      <c r="O277" s="164"/>
      <c r="P277" s="164"/>
      <c r="Q277" s="164"/>
      <c r="R277" s="164"/>
      <c r="S277" s="164"/>
      <c r="T277" s="164"/>
      <c r="U277" s="164"/>
      <c r="V277" s="164"/>
      <c r="W277" s="164"/>
      <c r="X277" s="164"/>
      <c r="Y277" s="164"/>
      <c r="Z277" s="164"/>
      <c r="AA277" s="164"/>
      <c r="AB277" s="164"/>
      <c r="AC277" s="164"/>
    </row>
    <row r="278" spans="15:29" ht="15">
      <c r="O278" s="164"/>
      <c r="P278" s="164"/>
      <c r="Q278" s="164"/>
      <c r="R278" s="164"/>
      <c r="S278" s="164"/>
      <c r="T278" s="164"/>
      <c r="U278" s="164"/>
      <c r="V278" s="164"/>
      <c r="W278" s="164"/>
      <c r="X278" s="164"/>
      <c r="Y278" s="164"/>
      <c r="Z278" s="164"/>
      <c r="AA278" s="164"/>
      <c r="AB278" s="164"/>
      <c r="AC278" s="164"/>
    </row>
    <row r="279" spans="15:29" ht="15">
      <c r="O279" s="164"/>
      <c r="P279" s="164"/>
      <c r="Q279" s="164"/>
      <c r="R279" s="164"/>
      <c r="S279" s="164"/>
      <c r="T279" s="164"/>
      <c r="U279" s="164"/>
      <c r="V279" s="164"/>
      <c r="W279" s="164"/>
      <c r="X279" s="164"/>
      <c r="Y279" s="164"/>
      <c r="Z279" s="164"/>
      <c r="AA279" s="164"/>
      <c r="AB279" s="164"/>
      <c r="AC279" s="164"/>
    </row>
    <row r="280" spans="15:29" ht="15">
      <c r="O280" s="164"/>
      <c r="P280" s="164"/>
      <c r="Q280" s="164"/>
      <c r="R280" s="164"/>
      <c r="S280" s="164"/>
      <c r="T280" s="164"/>
      <c r="U280" s="164"/>
      <c r="V280" s="164"/>
      <c r="W280" s="164"/>
      <c r="X280" s="164"/>
      <c r="Y280" s="164"/>
      <c r="Z280" s="164"/>
      <c r="AA280" s="164"/>
      <c r="AB280" s="164"/>
      <c r="AC280" s="164"/>
    </row>
    <row r="281" spans="15:29" ht="15">
      <c r="O281" s="164"/>
      <c r="P281" s="164"/>
      <c r="Q281" s="164"/>
      <c r="R281" s="164"/>
      <c r="S281" s="164"/>
      <c r="T281" s="164"/>
      <c r="U281" s="164"/>
      <c r="V281" s="164"/>
      <c r="W281" s="164"/>
      <c r="X281" s="164"/>
      <c r="Y281" s="164"/>
      <c r="Z281" s="164"/>
      <c r="AA281" s="164"/>
      <c r="AB281" s="164"/>
      <c r="AC281" s="164"/>
    </row>
    <row r="282" spans="15:29" ht="15">
      <c r="O282" s="164"/>
      <c r="P282" s="164"/>
      <c r="Q282" s="164"/>
      <c r="R282" s="164"/>
      <c r="S282" s="164"/>
      <c r="T282" s="164"/>
      <c r="U282" s="164"/>
      <c r="V282" s="164"/>
      <c r="W282" s="164"/>
      <c r="X282" s="164"/>
      <c r="Y282" s="164"/>
      <c r="Z282" s="164"/>
      <c r="AA282" s="164"/>
      <c r="AB282" s="164"/>
      <c r="AC282" s="164"/>
    </row>
    <row r="283" spans="15:29" ht="15">
      <c r="O283" s="164"/>
      <c r="P283" s="164"/>
      <c r="Q283" s="164"/>
      <c r="R283" s="164"/>
      <c r="S283" s="164"/>
      <c r="T283" s="164"/>
      <c r="U283" s="164"/>
      <c r="V283" s="164"/>
      <c r="W283" s="164"/>
      <c r="X283" s="164"/>
      <c r="Y283" s="164"/>
      <c r="Z283" s="164"/>
      <c r="AA283" s="164"/>
      <c r="AB283" s="164"/>
      <c r="AC283" s="164"/>
    </row>
    <row r="284" spans="15:29" ht="15">
      <c r="O284" s="164"/>
      <c r="P284" s="164"/>
      <c r="Q284" s="164"/>
      <c r="R284" s="164"/>
      <c r="S284" s="164"/>
      <c r="T284" s="164"/>
      <c r="U284" s="164"/>
      <c r="V284" s="164"/>
      <c r="W284" s="164"/>
      <c r="X284" s="164"/>
      <c r="Y284" s="164"/>
      <c r="Z284" s="164"/>
      <c r="AA284" s="164"/>
      <c r="AB284" s="164"/>
      <c r="AC284" s="164"/>
    </row>
    <row r="285" spans="15:29" ht="15">
      <c r="O285" s="164"/>
      <c r="P285" s="164"/>
      <c r="Q285" s="164"/>
      <c r="R285" s="164"/>
      <c r="S285" s="164"/>
      <c r="T285" s="164"/>
      <c r="U285" s="164"/>
      <c r="V285" s="164"/>
      <c r="W285" s="164"/>
      <c r="X285" s="164"/>
      <c r="Y285" s="164"/>
      <c r="Z285" s="164"/>
      <c r="AA285" s="164"/>
      <c r="AB285" s="164"/>
      <c r="AC285" s="164"/>
    </row>
    <row r="286" spans="15:29" ht="15">
      <c r="O286" s="164"/>
      <c r="P286" s="164"/>
      <c r="Q286" s="164"/>
      <c r="R286" s="164"/>
      <c r="S286" s="164"/>
      <c r="T286" s="164"/>
      <c r="U286" s="164"/>
      <c r="V286" s="164"/>
      <c r="W286" s="164"/>
      <c r="X286" s="164"/>
      <c r="Y286" s="164"/>
      <c r="Z286" s="164"/>
      <c r="AA286" s="164"/>
      <c r="AB286" s="164"/>
      <c r="AC286" s="164"/>
    </row>
    <row r="287" spans="15:29" ht="15">
      <c r="O287" s="164"/>
      <c r="P287" s="164"/>
      <c r="Q287" s="164"/>
      <c r="R287" s="164"/>
      <c r="S287" s="164"/>
      <c r="T287" s="164"/>
      <c r="U287" s="164"/>
      <c r="V287" s="164"/>
      <c r="W287" s="164"/>
      <c r="X287" s="164"/>
      <c r="Y287" s="164"/>
      <c r="Z287" s="164"/>
      <c r="AA287" s="164"/>
      <c r="AB287" s="164"/>
      <c r="AC287" s="164"/>
    </row>
    <row r="288" spans="15:29" ht="15">
      <c r="O288" s="164"/>
      <c r="P288" s="164"/>
      <c r="Q288" s="164"/>
      <c r="R288" s="164"/>
      <c r="S288" s="164"/>
      <c r="T288" s="164"/>
      <c r="U288" s="164"/>
      <c r="V288" s="164"/>
      <c r="W288" s="164"/>
      <c r="X288" s="164"/>
      <c r="Y288" s="164"/>
      <c r="Z288" s="164"/>
      <c r="AA288" s="164"/>
      <c r="AB288" s="164"/>
      <c r="AC288" s="164"/>
    </row>
    <row r="289" spans="15:29" ht="15">
      <c r="O289" s="164"/>
      <c r="P289" s="164"/>
      <c r="Q289" s="164"/>
      <c r="R289" s="164"/>
      <c r="S289" s="164"/>
      <c r="T289" s="164"/>
      <c r="U289" s="164"/>
      <c r="V289" s="164"/>
      <c r="W289" s="164"/>
      <c r="X289" s="164"/>
      <c r="Y289" s="164"/>
      <c r="Z289" s="164"/>
      <c r="AA289" s="164"/>
      <c r="AB289" s="164"/>
      <c r="AC289" s="164"/>
    </row>
    <row r="290" spans="15:29" ht="15">
      <c r="O290" s="164"/>
      <c r="P290" s="164"/>
      <c r="Q290" s="164"/>
      <c r="R290" s="164"/>
      <c r="S290" s="164"/>
      <c r="T290" s="164"/>
      <c r="U290" s="164"/>
      <c r="V290" s="164"/>
      <c r="W290" s="164"/>
      <c r="X290" s="164"/>
      <c r="Y290" s="164"/>
      <c r="Z290" s="164"/>
      <c r="AA290" s="164"/>
      <c r="AB290" s="164"/>
      <c r="AC290" s="164"/>
    </row>
    <row r="291" spans="15:29" ht="15">
      <c r="O291" s="164"/>
      <c r="P291" s="164"/>
      <c r="Q291" s="164"/>
      <c r="R291" s="164"/>
      <c r="S291" s="164"/>
      <c r="T291" s="164"/>
      <c r="U291" s="164"/>
      <c r="V291" s="164"/>
      <c r="W291" s="164"/>
      <c r="X291" s="164"/>
      <c r="Y291" s="164"/>
      <c r="Z291" s="164"/>
      <c r="AA291" s="164"/>
      <c r="AB291" s="164"/>
      <c r="AC291" s="164"/>
    </row>
    <row r="292" spans="15:29" ht="15">
      <c r="O292" s="164"/>
      <c r="P292" s="164"/>
      <c r="Q292" s="164"/>
      <c r="R292" s="164"/>
      <c r="S292" s="164"/>
      <c r="T292" s="164"/>
      <c r="U292" s="164"/>
      <c r="V292" s="164"/>
      <c r="W292" s="164"/>
      <c r="X292" s="164"/>
      <c r="Y292" s="164"/>
      <c r="Z292" s="164"/>
      <c r="AA292" s="164"/>
      <c r="AB292" s="164"/>
      <c r="AC292" s="164"/>
    </row>
    <row r="293" spans="15:29" ht="15">
      <c r="O293" s="164"/>
      <c r="P293" s="164"/>
      <c r="Q293" s="164"/>
      <c r="R293" s="164"/>
      <c r="S293" s="164"/>
      <c r="T293" s="164"/>
      <c r="U293" s="164"/>
      <c r="V293" s="164"/>
      <c r="W293" s="164"/>
      <c r="X293" s="164"/>
      <c r="Y293" s="164"/>
      <c r="Z293" s="164"/>
      <c r="AA293" s="164"/>
      <c r="AB293" s="164"/>
      <c r="AC293" s="164"/>
    </row>
    <row r="294" spans="15:29" ht="15">
      <c r="O294" s="164"/>
      <c r="P294" s="164"/>
      <c r="Q294" s="164"/>
      <c r="R294" s="164"/>
      <c r="S294" s="164"/>
      <c r="T294" s="164"/>
      <c r="U294" s="164"/>
      <c r="V294" s="164"/>
      <c r="W294" s="164"/>
      <c r="X294" s="164"/>
      <c r="Y294" s="164"/>
      <c r="Z294" s="164"/>
      <c r="AA294" s="164"/>
      <c r="AB294" s="164"/>
      <c r="AC294" s="164"/>
    </row>
    <row r="295" spans="15:29" ht="15">
      <c r="O295" s="164"/>
      <c r="P295" s="164"/>
      <c r="Q295" s="164"/>
      <c r="R295" s="164"/>
      <c r="S295" s="164"/>
      <c r="T295" s="164"/>
      <c r="U295" s="164"/>
      <c r="V295" s="164"/>
      <c r="W295" s="164"/>
      <c r="X295" s="164"/>
      <c r="Y295" s="164"/>
      <c r="Z295" s="164"/>
      <c r="AA295" s="164"/>
      <c r="AB295" s="164"/>
      <c r="AC295" s="164"/>
    </row>
    <row r="296" spans="15:29" ht="15">
      <c r="O296" s="164"/>
      <c r="P296" s="164"/>
      <c r="Q296" s="164"/>
      <c r="R296" s="164"/>
      <c r="S296" s="164"/>
      <c r="T296" s="164"/>
      <c r="U296" s="164"/>
      <c r="V296" s="164"/>
      <c r="W296" s="164"/>
      <c r="X296" s="164"/>
      <c r="Y296" s="164"/>
      <c r="Z296" s="164"/>
      <c r="AA296" s="164"/>
      <c r="AB296" s="164"/>
      <c r="AC296" s="164"/>
    </row>
    <row r="297" spans="15:29" ht="15">
      <c r="O297" s="164"/>
      <c r="P297" s="164"/>
      <c r="Q297" s="164"/>
      <c r="R297" s="164"/>
      <c r="S297" s="164"/>
      <c r="T297" s="164"/>
      <c r="U297" s="164"/>
      <c r="V297" s="164"/>
      <c r="W297" s="164"/>
      <c r="X297" s="164"/>
      <c r="Y297" s="164"/>
      <c r="Z297" s="164"/>
      <c r="AA297" s="164"/>
      <c r="AB297" s="164"/>
      <c r="AC297" s="164"/>
    </row>
    <row r="298" spans="15:29" ht="15">
      <c r="O298" s="164"/>
      <c r="P298" s="164"/>
      <c r="Q298" s="164"/>
      <c r="R298" s="164"/>
      <c r="S298" s="164"/>
      <c r="T298" s="164"/>
      <c r="U298" s="164"/>
      <c r="V298" s="164"/>
      <c r="W298" s="164"/>
      <c r="X298" s="164"/>
      <c r="Y298" s="164"/>
      <c r="Z298" s="164"/>
      <c r="AA298" s="164"/>
      <c r="AB298" s="164"/>
      <c r="AC298" s="164"/>
    </row>
    <row r="299" spans="15:29" ht="15">
      <c r="O299" s="164"/>
      <c r="P299" s="164"/>
      <c r="Q299" s="164"/>
      <c r="R299" s="164"/>
      <c r="S299" s="164"/>
      <c r="T299" s="164"/>
      <c r="U299" s="164"/>
      <c r="V299" s="164"/>
      <c r="W299" s="164"/>
      <c r="X299" s="164"/>
      <c r="Y299" s="164"/>
      <c r="Z299" s="164"/>
      <c r="AA299" s="164"/>
      <c r="AB299" s="164"/>
      <c r="AC299" s="164"/>
    </row>
    <row r="300" spans="15:29" ht="15">
      <c r="O300" s="164"/>
      <c r="P300" s="164"/>
      <c r="Q300" s="164"/>
      <c r="R300" s="164"/>
      <c r="S300" s="164"/>
      <c r="T300" s="164"/>
      <c r="U300" s="164"/>
      <c r="V300" s="164"/>
      <c r="W300" s="164"/>
      <c r="X300" s="164"/>
      <c r="Y300" s="164"/>
      <c r="Z300" s="164"/>
      <c r="AA300" s="164"/>
      <c r="AB300" s="164"/>
      <c r="AC300" s="164"/>
    </row>
    <row r="301" spans="15:29" ht="15">
      <c r="O301" s="164"/>
      <c r="P301" s="164"/>
      <c r="Q301" s="164"/>
      <c r="R301" s="164"/>
      <c r="S301" s="164"/>
      <c r="T301" s="164"/>
      <c r="U301" s="164"/>
      <c r="V301" s="164"/>
      <c r="W301" s="164"/>
      <c r="X301" s="164"/>
      <c r="Y301" s="164"/>
      <c r="Z301" s="164"/>
      <c r="AA301" s="164"/>
      <c r="AB301" s="164"/>
      <c r="AC301" s="164"/>
    </row>
    <row r="302" spans="15:29" ht="15">
      <c r="O302" s="164"/>
      <c r="P302" s="164"/>
      <c r="Q302" s="164"/>
      <c r="R302" s="164"/>
      <c r="S302" s="164"/>
      <c r="T302" s="164"/>
      <c r="U302" s="164"/>
      <c r="V302" s="164"/>
      <c r="W302" s="164"/>
      <c r="X302" s="164"/>
      <c r="Y302" s="164"/>
      <c r="Z302" s="164"/>
      <c r="AA302" s="164"/>
      <c r="AB302" s="164"/>
      <c r="AC302" s="164"/>
    </row>
    <row r="303" spans="15:29" ht="15">
      <c r="O303" s="164"/>
      <c r="P303" s="164"/>
      <c r="Q303" s="164"/>
      <c r="R303" s="164"/>
      <c r="S303" s="164"/>
      <c r="T303" s="164"/>
      <c r="U303" s="164"/>
      <c r="V303" s="164"/>
      <c r="W303" s="164"/>
      <c r="X303" s="164"/>
      <c r="Y303" s="164"/>
      <c r="Z303" s="164"/>
      <c r="AA303" s="164"/>
      <c r="AB303" s="164"/>
      <c r="AC303" s="164"/>
    </row>
    <row r="304" spans="15:29" ht="15">
      <c r="O304" s="164"/>
      <c r="P304" s="164"/>
      <c r="Q304" s="164"/>
      <c r="R304" s="164"/>
      <c r="S304" s="164"/>
      <c r="T304" s="164"/>
      <c r="U304" s="164"/>
      <c r="V304" s="164"/>
      <c r="W304" s="164"/>
      <c r="X304" s="164"/>
      <c r="Y304" s="164"/>
      <c r="Z304" s="164"/>
      <c r="AA304" s="164"/>
      <c r="AB304" s="164"/>
      <c r="AC304" s="164"/>
    </row>
    <row r="305" spans="15:29" ht="15">
      <c r="O305" s="164"/>
      <c r="P305" s="164"/>
      <c r="Q305" s="164"/>
      <c r="R305" s="164"/>
      <c r="S305" s="164"/>
      <c r="T305" s="164"/>
      <c r="U305" s="164"/>
      <c r="V305" s="164"/>
      <c r="W305" s="164"/>
      <c r="X305" s="164"/>
      <c r="Y305" s="164"/>
      <c r="Z305" s="164"/>
      <c r="AA305" s="164"/>
      <c r="AB305" s="164"/>
      <c r="AC305" s="164"/>
    </row>
    <row r="306" spans="15:29" ht="15">
      <c r="O306" s="164"/>
      <c r="P306" s="164"/>
      <c r="Q306" s="164"/>
      <c r="R306" s="164"/>
      <c r="S306" s="164"/>
      <c r="T306" s="164"/>
      <c r="U306" s="164"/>
      <c r="V306" s="164"/>
      <c r="W306" s="164"/>
      <c r="X306" s="164"/>
      <c r="Y306" s="164"/>
      <c r="Z306" s="164"/>
      <c r="AA306" s="164"/>
      <c r="AB306" s="164"/>
      <c r="AC306" s="164"/>
    </row>
    <row r="307" spans="15:29" ht="15">
      <c r="O307" s="164"/>
      <c r="P307" s="164"/>
      <c r="Q307" s="164"/>
      <c r="R307" s="164"/>
      <c r="S307" s="164"/>
      <c r="T307" s="164"/>
      <c r="U307" s="164"/>
      <c r="V307" s="164"/>
      <c r="W307" s="164"/>
      <c r="X307" s="164"/>
      <c r="Y307" s="164"/>
      <c r="Z307" s="164"/>
      <c r="AA307" s="164"/>
      <c r="AB307" s="164"/>
      <c r="AC307" s="164"/>
    </row>
    <row r="308" spans="15:29" ht="15">
      <c r="O308" s="164"/>
      <c r="P308" s="164"/>
      <c r="Q308" s="164"/>
      <c r="R308" s="164"/>
      <c r="S308" s="164"/>
      <c r="T308" s="164"/>
      <c r="U308" s="164"/>
      <c r="V308" s="164"/>
      <c r="W308" s="164"/>
      <c r="X308" s="164"/>
      <c r="Y308" s="164"/>
      <c r="Z308" s="164"/>
      <c r="AA308" s="164"/>
      <c r="AB308" s="164"/>
      <c r="AC308" s="164"/>
    </row>
    <row r="309" spans="15:29" ht="15">
      <c r="O309" s="164"/>
      <c r="P309" s="164"/>
      <c r="Q309" s="164"/>
      <c r="R309" s="164"/>
      <c r="S309" s="164"/>
      <c r="T309" s="164"/>
      <c r="U309" s="164"/>
      <c r="V309" s="164"/>
      <c r="W309" s="164"/>
      <c r="X309" s="164"/>
      <c r="Y309" s="164"/>
      <c r="Z309" s="164"/>
      <c r="AA309" s="164"/>
      <c r="AB309" s="164"/>
      <c r="AC309" s="164"/>
    </row>
    <row r="310" spans="15:29" ht="15">
      <c r="O310" s="164"/>
      <c r="P310" s="164"/>
      <c r="Q310" s="164"/>
      <c r="R310" s="164"/>
      <c r="S310" s="164"/>
      <c r="T310" s="164"/>
      <c r="U310" s="164"/>
      <c r="V310" s="164"/>
      <c r="W310" s="164"/>
      <c r="X310" s="164"/>
      <c r="Y310" s="164"/>
      <c r="Z310" s="164"/>
      <c r="AA310" s="164"/>
      <c r="AB310" s="164"/>
      <c r="AC310" s="164"/>
    </row>
    <row r="311" spans="15:29" ht="15">
      <c r="O311" s="164"/>
      <c r="P311" s="164"/>
      <c r="Q311" s="164"/>
      <c r="R311" s="164"/>
      <c r="S311" s="164"/>
      <c r="T311" s="164"/>
      <c r="U311" s="164"/>
      <c r="V311" s="164"/>
      <c r="W311" s="164"/>
      <c r="X311" s="164"/>
      <c r="Y311" s="164"/>
      <c r="Z311" s="164"/>
      <c r="AA311" s="164"/>
      <c r="AB311" s="164"/>
      <c r="AC311" s="164"/>
    </row>
    <row r="312" spans="15:29" ht="15">
      <c r="O312" s="164"/>
      <c r="P312" s="164"/>
      <c r="Q312" s="164"/>
      <c r="R312" s="164"/>
      <c r="S312" s="164"/>
      <c r="T312" s="164"/>
      <c r="U312" s="164"/>
      <c r="V312" s="164"/>
      <c r="W312" s="164"/>
      <c r="X312" s="164"/>
      <c r="Y312" s="164"/>
      <c r="Z312" s="164"/>
      <c r="AA312" s="164"/>
      <c r="AB312" s="164"/>
      <c r="AC312" s="164"/>
    </row>
    <row r="313" spans="15:29" ht="15">
      <c r="O313" s="164"/>
      <c r="P313" s="164"/>
      <c r="Q313" s="164"/>
      <c r="R313" s="164"/>
      <c r="S313" s="164"/>
      <c r="T313" s="164"/>
      <c r="U313" s="164"/>
      <c r="V313" s="164"/>
      <c r="W313" s="164"/>
      <c r="X313" s="164"/>
      <c r="Y313" s="164"/>
      <c r="Z313" s="164"/>
      <c r="AA313" s="164"/>
      <c r="AB313" s="164"/>
      <c r="AC313" s="164"/>
    </row>
    <row r="314" spans="15:29" ht="15">
      <c r="O314" s="164"/>
      <c r="P314" s="164"/>
      <c r="Q314" s="164"/>
      <c r="R314" s="164"/>
      <c r="S314" s="164"/>
      <c r="T314" s="164"/>
      <c r="U314" s="164"/>
      <c r="V314" s="164"/>
      <c r="W314" s="164"/>
      <c r="X314" s="164"/>
      <c r="Y314" s="164"/>
      <c r="Z314" s="164"/>
      <c r="AA314" s="164"/>
      <c r="AB314" s="164"/>
      <c r="AC314" s="164"/>
    </row>
    <row r="315" spans="15:29" ht="15">
      <c r="O315" s="164"/>
      <c r="P315" s="164"/>
      <c r="Q315" s="164"/>
      <c r="R315" s="164"/>
      <c r="S315" s="164"/>
      <c r="T315" s="164"/>
      <c r="U315" s="164"/>
      <c r="V315" s="164"/>
      <c r="W315" s="164"/>
      <c r="X315" s="164"/>
      <c r="Y315" s="164"/>
      <c r="Z315" s="164"/>
      <c r="AA315" s="164"/>
      <c r="AB315" s="164"/>
      <c r="AC315" s="164"/>
    </row>
    <row r="316" spans="15:29" ht="15">
      <c r="O316" s="164"/>
      <c r="P316" s="164"/>
      <c r="Q316" s="164"/>
      <c r="R316" s="164"/>
      <c r="S316" s="164"/>
      <c r="T316" s="164"/>
      <c r="U316" s="164"/>
      <c r="V316" s="164"/>
      <c r="W316" s="164"/>
      <c r="X316" s="164"/>
      <c r="Y316" s="164"/>
      <c r="Z316" s="164"/>
      <c r="AA316" s="164"/>
      <c r="AB316" s="164"/>
      <c r="AC316" s="164"/>
    </row>
    <row r="317" spans="15:29" ht="15">
      <c r="O317" s="164"/>
      <c r="P317" s="164"/>
      <c r="Q317" s="164"/>
      <c r="R317" s="164"/>
      <c r="S317" s="164"/>
      <c r="T317" s="164"/>
      <c r="U317" s="164"/>
      <c r="V317" s="164"/>
      <c r="W317" s="164"/>
      <c r="X317" s="164"/>
      <c r="Y317" s="164"/>
      <c r="Z317" s="164"/>
      <c r="AA317" s="164"/>
      <c r="AB317" s="164"/>
      <c r="AC317" s="164"/>
    </row>
    <row r="318" spans="15:29" ht="15">
      <c r="O318" s="164"/>
      <c r="P318" s="164"/>
      <c r="Q318" s="164"/>
      <c r="R318" s="164"/>
      <c r="S318" s="164"/>
      <c r="T318" s="164"/>
      <c r="U318" s="164"/>
      <c r="V318" s="164"/>
      <c r="W318" s="164"/>
      <c r="X318" s="164"/>
      <c r="Y318" s="164"/>
      <c r="Z318" s="164"/>
      <c r="AA318" s="164"/>
      <c r="AB318" s="164"/>
      <c r="AC318" s="164"/>
    </row>
    <row r="319" spans="15:29" ht="15">
      <c r="O319" s="164"/>
      <c r="P319" s="164"/>
      <c r="Q319" s="164"/>
      <c r="R319" s="164"/>
      <c r="S319" s="164"/>
      <c r="T319" s="164"/>
      <c r="U319" s="164"/>
      <c r="V319" s="164"/>
      <c r="W319" s="164"/>
      <c r="X319" s="164"/>
      <c r="Y319" s="164"/>
      <c r="Z319" s="164"/>
      <c r="AA319" s="164"/>
      <c r="AB319" s="164"/>
      <c r="AC319" s="164"/>
    </row>
    <row r="320" spans="15:29" ht="15">
      <c r="O320" s="164"/>
      <c r="P320" s="164"/>
      <c r="Q320" s="164"/>
      <c r="R320" s="164"/>
      <c r="S320" s="164"/>
      <c r="T320" s="164"/>
      <c r="U320" s="164"/>
      <c r="V320" s="164"/>
      <c r="W320" s="164"/>
      <c r="X320" s="164"/>
      <c r="Y320" s="164"/>
      <c r="Z320" s="164"/>
      <c r="AA320" s="164"/>
      <c r="AB320" s="164"/>
      <c r="AC320" s="164"/>
    </row>
    <row r="321" spans="15:29" ht="15">
      <c r="O321" s="164"/>
      <c r="P321" s="164"/>
      <c r="Q321" s="164"/>
      <c r="R321" s="164"/>
      <c r="S321" s="164"/>
      <c r="T321" s="164"/>
      <c r="U321" s="164"/>
      <c r="V321" s="164"/>
      <c r="W321" s="164"/>
      <c r="X321" s="164"/>
      <c r="Y321" s="164"/>
      <c r="Z321" s="164"/>
      <c r="AA321" s="164"/>
      <c r="AB321" s="164"/>
      <c r="AC321" s="164"/>
    </row>
    <row r="322" spans="15:29" ht="15">
      <c r="O322" s="164"/>
      <c r="P322" s="164"/>
      <c r="Q322" s="164"/>
      <c r="R322" s="164"/>
      <c r="S322" s="164"/>
      <c r="T322" s="164"/>
      <c r="U322" s="164"/>
      <c r="V322" s="164"/>
      <c r="W322" s="164"/>
      <c r="X322" s="164"/>
      <c r="Y322" s="164"/>
      <c r="Z322" s="164"/>
      <c r="AA322" s="164"/>
      <c r="AB322" s="164"/>
      <c r="AC322" s="164"/>
    </row>
    <row r="323" spans="15:29" ht="15">
      <c r="O323" s="164"/>
      <c r="P323" s="164"/>
      <c r="Q323" s="164"/>
      <c r="R323" s="164"/>
      <c r="S323" s="164"/>
      <c r="T323" s="164"/>
      <c r="U323" s="164"/>
      <c r="V323" s="164"/>
      <c r="W323" s="164"/>
      <c r="X323" s="164"/>
      <c r="Y323" s="164"/>
      <c r="Z323" s="164"/>
      <c r="AA323" s="164"/>
      <c r="AB323" s="164"/>
      <c r="AC323" s="164"/>
    </row>
    <row r="324" spans="15:29" ht="15">
      <c r="O324" s="164"/>
      <c r="P324" s="164"/>
      <c r="Q324" s="164"/>
      <c r="R324" s="164"/>
      <c r="S324" s="164"/>
      <c r="T324" s="164"/>
      <c r="U324" s="164"/>
      <c r="V324" s="164"/>
      <c r="W324" s="164"/>
      <c r="X324" s="164"/>
      <c r="Y324" s="164"/>
      <c r="Z324" s="164"/>
      <c r="AA324" s="164"/>
      <c r="AB324" s="164"/>
      <c r="AC324" s="164"/>
    </row>
    <row r="325" spans="15:29" ht="15">
      <c r="O325" s="164"/>
      <c r="P325" s="164"/>
      <c r="Q325" s="164"/>
      <c r="R325" s="164"/>
      <c r="S325" s="164"/>
      <c r="T325" s="164"/>
      <c r="U325" s="164"/>
      <c r="V325" s="164"/>
      <c r="W325" s="164"/>
      <c r="X325" s="164"/>
      <c r="Y325" s="164"/>
      <c r="Z325" s="164"/>
      <c r="AA325" s="164"/>
      <c r="AB325" s="164"/>
      <c r="AC325" s="164"/>
    </row>
    <row r="326" spans="15:29" ht="15">
      <c r="O326" s="164"/>
      <c r="P326" s="164"/>
      <c r="Q326" s="164"/>
      <c r="R326" s="164"/>
      <c r="S326" s="164"/>
      <c r="T326" s="164"/>
      <c r="U326" s="164"/>
      <c r="V326" s="164"/>
      <c r="W326" s="164"/>
      <c r="X326" s="164"/>
      <c r="Y326" s="164"/>
      <c r="Z326" s="164"/>
      <c r="AA326" s="164"/>
      <c r="AB326" s="164"/>
      <c r="AC326" s="164"/>
    </row>
    <row r="327" spans="15:29" ht="15">
      <c r="O327" s="164"/>
      <c r="P327" s="164"/>
      <c r="Q327" s="164"/>
      <c r="R327" s="164"/>
      <c r="S327" s="164"/>
      <c r="T327" s="164"/>
      <c r="U327" s="164"/>
      <c r="V327" s="164"/>
      <c r="W327" s="164"/>
      <c r="X327" s="164"/>
      <c r="Y327" s="164"/>
      <c r="Z327" s="164"/>
      <c r="AA327" s="164"/>
      <c r="AB327" s="164"/>
      <c r="AC327" s="164"/>
    </row>
    <row r="328" spans="15:29" ht="15">
      <c r="O328" s="164"/>
      <c r="P328" s="164"/>
      <c r="Q328" s="164"/>
      <c r="R328" s="164"/>
      <c r="S328" s="164"/>
      <c r="T328" s="164"/>
      <c r="U328" s="164"/>
      <c r="V328" s="164"/>
      <c r="W328" s="164"/>
      <c r="X328" s="164"/>
      <c r="Y328" s="164"/>
      <c r="Z328" s="164"/>
      <c r="AA328" s="164"/>
      <c r="AB328" s="164"/>
      <c r="AC328" s="164"/>
    </row>
    <row r="329" spans="15:29" ht="15">
      <c r="O329" s="164"/>
      <c r="P329" s="164"/>
      <c r="Q329" s="164"/>
      <c r="R329" s="164"/>
      <c r="S329" s="164"/>
      <c r="T329" s="164"/>
      <c r="U329" s="164"/>
      <c r="V329" s="164"/>
      <c r="W329" s="164"/>
      <c r="X329" s="164"/>
      <c r="Y329" s="164"/>
      <c r="Z329" s="164"/>
      <c r="AA329" s="164"/>
      <c r="AB329" s="164"/>
      <c r="AC329" s="164"/>
    </row>
    <row r="330" spans="15:29" ht="15">
      <c r="O330" s="164"/>
      <c r="P330" s="164"/>
      <c r="Q330" s="164"/>
      <c r="R330" s="164"/>
      <c r="S330" s="164"/>
      <c r="T330" s="164"/>
      <c r="U330" s="164"/>
      <c r="V330" s="164"/>
      <c r="W330" s="164"/>
      <c r="X330" s="164"/>
      <c r="Y330" s="164"/>
      <c r="Z330" s="164"/>
      <c r="AA330" s="164"/>
      <c r="AB330" s="164"/>
      <c r="AC330" s="164"/>
    </row>
    <row r="331" spans="15:29" ht="15">
      <c r="O331" s="164"/>
      <c r="P331" s="164"/>
      <c r="Q331" s="164"/>
      <c r="R331" s="164"/>
      <c r="S331" s="164"/>
      <c r="T331" s="164"/>
      <c r="U331" s="164"/>
      <c r="V331" s="164"/>
      <c r="W331" s="164"/>
      <c r="X331" s="164"/>
      <c r="Y331" s="164"/>
      <c r="Z331" s="164"/>
      <c r="AA331" s="164"/>
      <c r="AB331" s="164"/>
      <c r="AC331" s="164"/>
    </row>
    <row r="332" spans="15:29" ht="15">
      <c r="O332" s="164"/>
      <c r="P332" s="164"/>
      <c r="Q332" s="164"/>
      <c r="R332" s="164"/>
      <c r="S332" s="164"/>
      <c r="T332" s="164"/>
      <c r="U332" s="164"/>
      <c r="V332" s="164"/>
      <c r="W332" s="164"/>
      <c r="X332" s="164"/>
      <c r="Y332" s="164"/>
      <c r="Z332" s="164"/>
      <c r="AA332" s="164"/>
      <c r="AB332" s="164"/>
      <c r="AC332" s="164"/>
    </row>
    <row r="333" spans="15:29" ht="15">
      <c r="O333" s="164"/>
      <c r="P333" s="164"/>
      <c r="Q333" s="164"/>
      <c r="R333" s="164"/>
      <c r="S333" s="164"/>
      <c r="T333" s="164"/>
      <c r="U333" s="164"/>
      <c r="V333" s="164"/>
      <c r="W333" s="164"/>
      <c r="X333" s="164"/>
      <c r="Y333" s="164"/>
      <c r="Z333" s="164"/>
      <c r="AA333" s="164"/>
      <c r="AB333" s="164"/>
      <c r="AC333" s="164"/>
    </row>
    <row r="334" spans="15:29" ht="15">
      <c r="O334" s="164"/>
      <c r="P334" s="164"/>
      <c r="Q334" s="164"/>
      <c r="R334" s="164"/>
      <c r="S334" s="164"/>
      <c r="T334" s="164"/>
      <c r="U334" s="164"/>
      <c r="V334" s="164"/>
      <c r="W334" s="164"/>
      <c r="X334" s="164"/>
      <c r="Y334" s="164"/>
      <c r="Z334" s="164"/>
      <c r="AA334" s="164"/>
      <c r="AB334" s="164"/>
      <c r="AC334" s="164"/>
    </row>
    <row r="335" spans="15:29" ht="15">
      <c r="O335" s="164"/>
      <c r="P335" s="164"/>
      <c r="Q335" s="164"/>
      <c r="R335" s="164"/>
      <c r="S335" s="164"/>
      <c r="T335" s="164"/>
      <c r="U335" s="164"/>
      <c r="V335" s="164"/>
      <c r="W335" s="164"/>
      <c r="X335" s="164"/>
      <c r="Y335" s="164"/>
      <c r="Z335" s="164"/>
      <c r="AA335" s="164"/>
      <c r="AB335" s="164"/>
      <c r="AC335" s="164"/>
    </row>
    <row r="336" spans="15:29" ht="15">
      <c r="O336" s="164"/>
      <c r="P336" s="164"/>
      <c r="Q336" s="164"/>
      <c r="R336" s="164"/>
      <c r="S336" s="164"/>
      <c r="T336" s="164"/>
      <c r="U336" s="164"/>
      <c r="V336" s="164"/>
      <c r="W336" s="164"/>
      <c r="X336" s="164"/>
      <c r="Y336" s="164"/>
      <c r="Z336" s="164"/>
      <c r="AA336" s="164"/>
      <c r="AB336" s="164"/>
      <c r="AC336" s="164"/>
    </row>
    <row r="337" spans="15:29" ht="15">
      <c r="O337" s="164"/>
      <c r="P337" s="164"/>
      <c r="Q337" s="164"/>
      <c r="R337" s="164"/>
      <c r="S337" s="164"/>
      <c r="T337" s="164"/>
      <c r="U337" s="164"/>
      <c r="V337" s="164"/>
      <c r="W337" s="164"/>
      <c r="X337" s="164"/>
      <c r="Y337" s="164"/>
      <c r="Z337" s="164"/>
      <c r="AA337" s="164"/>
      <c r="AB337" s="164"/>
      <c r="AC337" s="164"/>
    </row>
    <row r="338" spans="15:29" ht="15">
      <c r="O338" s="164"/>
      <c r="P338" s="164"/>
      <c r="Q338" s="164"/>
      <c r="R338" s="164"/>
      <c r="S338" s="164"/>
      <c r="T338" s="164"/>
      <c r="U338" s="164"/>
      <c r="V338" s="164"/>
      <c r="W338" s="164"/>
      <c r="X338" s="164"/>
      <c r="Y338" s="164"/>
      <c r="Z338" s="164"/>
      <c r="AA338" s="164"/>
      <c r="AB338" s="164"/>
      <c r="AC338" s="164"/>
    </row>
    <row r="339" spans="15:29" ht="15">
      <c r="O339" s="164"/>
      <c r="P339" s="164"/>
      <c r="Q339" s="164"/>
      <c r="R339" s="164"/>
      <c r="S339" s="164"/>
      <c r="T339" s="164"/>
      <c r="U339" s="164"/>
      <c r="V339" s="164"/>
      <c r="W339" s="164"/>
      <c r="X339" s="164"/>
      <c r="Y339" s="164"/>
      <c r="Z339" s="164"/>
      <c r="AA339" s="164"/>
      <c r="AB339" s="164"/>
      <c r="AC339" s="164"/>
    </row>
    <row r="340" spans="15:29" ht="15">
      <c r="O340" s="164"/>
      <c r="P340" s="164"/>
      <c r="Q340" s="164"/>
      <c r="R340" s="164"/>
      <c r="S340" s="164"/>
      <c r="T340" s="164"/>
      <c r="U340" s="164"/>
      <c r="V340" s="164"/>
      <c r="W340" s="164"/>
      <c r="X340" s="164"/>
      <c r="Y340" s="164"/>
      <c r="Z340" s="164"/>
      <c r="AA340" s="164"/>
      <c r="AB340" s="164"/>
      <c r="AC340" s="164"/>
    </row>
    <row r="341" spans="15:29" ht="15">
      <c r="O341" s="164"/>
      <c r="P341" s="164"/>
      <c r="Q341" s="164"/>
      <c r="R341" s="164"/>
      <c r="S341" s="164"/>
      <c r="T341" s="164"/>
      <c r="U341" s="164"/>
      <c r="V341" s="164"/>
      <c r="W341" s="164"/>
      <c r="X341" s="164"/>
      <c r="Y341" s="164"/>
      <c r="Z341" s="164"/>
      <c r="AA341" s="164"/>
      <c r="AB341" s="164"/>
      <c r="AC341" s="164"/>
    </row>
    <row r="342" spans="15:29" ht="15">
      <c r="O342" s="164"/>
      <c r="P342" s="164"/>
      <c r="Q342" s="164"/>
      <c r="R342" s="164"/>
      <c r="S342" s="164"/>
      <c r="T342" s="164"/>
      <c r="U342" s="164"/>
      <c r="V342" s="164"/>
      <c r="W342" s="164"/>
      <c r="X342" s="164"/>
      <c r="Y342" s="164"/>
      <c r="Z342" s="164"/>
      <c r="AA342" s="164"/>
      <c r="AB342" s="164"/>
      <c r="AC342" s="164"/>
    </row>
    <row r="343" spans="15:29" ht="15">
      <c r="O343" s="164"/>
      <c r="P343" s="164"/>
      <c r="Q343" s="164"/>
      <c r="R343" s="164"/>
      <c r="S343" s="164"/>
      <c r="T343" s="164"/>
      <c r="U343" s="164"/>
      <c r="V343" s="164"/>
      <c r="W343" s="164"/>
      <c r="X343" s="164"/>
      <c r="Y343" s="164"/>
      <c r="Z343" s="164"/>
      <c r="AA343" s="164"/>
      <c r="AB343" s="164"/>
      <c r="AC343" s="164"/>
    </row>
    <row r="344" spans="15:29" ht="15">
      <c r="O344" s="164"/>
      <c r="P344" s="164"/>
      <c r="Q344" s="164"/>
      <c r="R344" s="164"/>
      <c r="S344" s="164"/>
      <c r="T344" s="164"/>
      <c r="U344" s="164"/>
      <c r="V344" s="164"/>
      <c r="W344" s="164"/>
      <c r="X344" s="164"/>
      <c r="Y344" s="164"/>
      <c r="Z344" s="164"/>
      <c r="AA344" s="164"/>
      <c r="AB344" s="164"/>
      <c r="AC344" s="164"/>
    </row>
    <row r="345" spans="15:29" ht="15">
      <c r="O345" s="164"/>
      <c r="P345" s="164"/>
      <c r="Q345" s="164"/>
      <c r="R345" s="164"/>
      <c r="S345" s="164"/>
      <c r="T345" s="164"/>
      <c r="U345" s="164"/>
      <c r="V345" s="164"/>
      <c r="W345" s="164"/>
      <c r="X345" s="164"/>
      <c r="Y345" s="164"/>
      <c r="Z345" s="164"/>
      <c r="AA345" s="164"/>
      <c r="AB345" s="164"/>
      <c r="AC345" s="164"/>
    </row>
    <row r="346" spans="15:29" ht="15">
      <c r="O346" s="164"/>
      <c r="P346" s="164"/>
      <c r="Q346" s="164"/>
      <c r="R346" s="164"/>
      <c r="S346" s="164"/>
      <c r="T346" s="164"/>
      <c r="U346" s="164"/>
      <c r="V346" s="164"/>
      <c r="W346" s="164"/>
      <c r="X346" s="164"/>
      <c r="Y346" s="164"/>
      <c r="Z346" s="164"/>
      <c r="AA346" s="164"/>
      <c r="AB346" s="164"/>
      <c r="AC346" s="164"/>
    </row>
    <row r="347" spans="15:29" ht="15">
      <c r="O347" s="164"/>
      <c r="P347" s="164"/>
      <c r="Q347" s="164"/>
      <c r="R347" s="164"/>
      <c r="S347" s="164"/>
      <c r="T347" s="164"/>
      <c r="U347" s="164"/>
      <c r="V347" s="164"/>
      <c r="W347" s="164"/>
      <c r="X347" s="164"/>
      <c r="Y347" s="164"/>
      <c r="Z347" s="164"/>
      <c r="AA347" s="164"/>
      <c r="AB347" s="164"/>
      <c r="AC347" s="164"/>
    </row>
    <row r="348" spans="15:29" ht="15">
      <c r="O348" s="164"/>
      <c r="P348" s="164"/>
      <c r="Q348" s="164"/>
      <c r="R348" s="164"/>
      <c r="S348" s="164"/>
      <c r="T348" s="164"/>
      <c r="U348" s="164"/>
      <c r="V348" s="164"/>
      <c r="W348" s="164"/>
      <c r="X348" s="164"/>
      <c r="Y348" s="164"/>
      <c r="Z348" s="164"/>
      <c r="AA348" s="164"/>
      <c r="AB348" s="164"/>
      <c r="AC348" s="164"/>
    </row>
    <row r="349" spans="15:29" ht="15">
      <c r="O349" s="164"/>
      <c r="P349" s="164"/>
      <c r="Q349" s="164"/>
      <c r="R349" s="164"/>
      <c r="S349" s="164"/>
      <c r="T349" s="164"/>
      <c r="U349" s="164"/>
      <c r="V349" s="164"/>
      <c r="W349" s="164"/>
      <c r="X349" s="164"/>
      <c r="Y349" s="164"/>
      <c r="Z349" s="164"/>
      <c r="AA349" s="164"/>
      <c r="AB349" s="164"/>
      <c r="AC349" s="164"/>
    </row>
    <row r="350" spans="15:29" ht="15">
      <c r="O350" s="164"/>
      <c r="P350" s="164"/>
      <c r="Q350" s="164"/>
      <c r="R350" s="164"/>
      <c r="S350" s="164"/>
      <c r="T350" s="164"/>
      <c r="U350" s="164"/>
      <c r="V350" s="164"/>
      <c r="W350" s="164"/>
      <c r="X350" s="164"/>
      <c r="Y350" s="164"/>
      <c r="Z350" s="164"/>
      <c r="AA350" s="164"/>
      <c r="AB350" s="164"/>
      <c r="AC350" s="164"/>
    </row>
    <row r="351" spans="15:29" ht="15">
      <c r="O351" s="164"/>
      <c r="P351" s="164"/>
      <c r="Q351" s="164"/>
      <c r="R351" s="164"/>
      <c r="S351" s="164"/>
      <c r="T351" s="164"/>
      <c r="U351" s="164"/>
      <c r="V351" s="164"/>
      <c r="W351" s="164"/>
      <c r="X351" s="164"/>
      <c r="Y351" s="164"/>
      <c r="Z351" s="164"/>
      <c r="AA351" s="164"/>
      <c r="AB351" s="164"/>
      <c r="AC351" s="164"/>
    </row>
    <row r="352" spans="15:29" ht="15">
      <c r="O352" s="164"/>
      <c r="P352" s="164"/>
      <c r="Q352" s="164"/>
      <c r="R352" s="164"/>
      <c r="S352" s="164"/>
      <c r="T352" s="164"/>
      <c r="U352" s="164"/>
      <c r="V352" s="164"/>
      <c r="W352" s="164"/>
      <c r="X352" s="164"/>
      <c r="Y352" s="164"/>
      <c r="Z352" s="164"/>
      <c r="AA352" s="164"/>
      <c r="AB352" s="164"/>
      <c r="AC352" s="164"/>
    </row>
    <row r="353" spans="15:29" ht="15">
      <c r="O353" s="164"/>
      <c r="P353" s="164"/>
      <c r="Q353" s="164"/>
      <c r="R353" s="164"/>
      <c r="S353" s="164"/>
      <c r="T353" s="164"/>
      <c r="U353" s="164"/>
      <c r="V353" s="164"/>
      <c r="W353" s="164"/>
      <c r="X353" s="164"/>
      <c r="Y353" s="164"/>
      <c r="Z353" s="164"/>
      <c r="AA353" s="164"/>
      <c r="AB353" s="164"/>
      <c r="AC353" s="164"/>
    </row>
    <row r="354" spans="15:29" ht="15">
      <c r="O354" s="164"/>
      <c r="P354" s="164"/>
      <c r="Q354" s="164"/>
      <c r="R354" s="164"/>
      <c r="S354" s="164"/>
      <c r="T354" s="164"/>
      <c r="U354" s="164"/>
      <c r="V354" s="164"/>
      <c r="W354" s="164"/>
      <c r="X354" s="164"/>
      <c r="Y354" s="164"/>
      <c r="Z354" s="164"/>
      <c r="AA354" s="164"/>
      <c r="AB354" s="164"/>
      <c r="AC354" s="164"/>
    </row>
    <row r="355" spans="15:29" ht="15">
      <c r="O355" s="164"/>
      <c r="P355" s="164"/>
      <c r="Q355" s="164"/>
      <c r="R355" s="164"/>
      <c r="S355" s="164"/>
      <c r="T355" s="164"/>
      <c r="U355" s="164"/>
      <c r="V355" s="164"/>
      <c r="W355" s="164"/>
      <c r="X355" s="164"/>
      <c r="Y355" s="164"/>
      <c r="Z355" s="164"/>
      <c r="AA355" s="164"/>
      <c r="AB355" s="164"/>
      <c r="AC355" s="164"/>
    </row>
    <row r="356" spans="15:29" ht="15">
      <c r="O356" s="164"/>
      <c r="P356" s="164"/>
      <c r="Q356" s="164"/>
      <c r="R356" s="164"/>
      <c r="S356" s="164"/>
      <c r="T356" s="164"/>
      <c r="U356" s="164"/>
      <c r="V356" s="164"/>
      <c r="W356" s="164"/>
      <c r="X356" s="164"/>
      <c r="Y356" s="164"/>
      <c r="Z356" s="164"/>
      <c r="AA356" s="164"/>
      <c r="AB356" s="164"/>
      <c r="AC356" s="164"/>
    </row>
    <row r="357" spans="15:29" ht="15">
      <c r="O357" s="164"/>
      <c r="P357" s="164"/>
      <c r="Q357" s="164"/>
      <c r="R357" s="164"/>
      <c r="S357" s="164"/>
      <c r="T357" s="164"/>
      <c r="U357" s="164"/>
      <c r="V357" s="164"/>
      <c r="W357" s="164"/>
      <c r="X357" s="164"/>
      <c r="Y357" s="164"/>
      <c r="Z357" s="164"/>
      <c r="AA357" s="164"/>
      <c r="AB357" s="164"/>
      <c r="AC357" s="164"/>
    </row>
    <row r="358" spans="15:29" ht="15">
      <c r="O358" s="164"/>
      <c r="P358" s="164"/>
      <c r="Q358" s="164"/>
      <c r="R358" s="164"/>
      <c r="S358" s="164"/>
      <c r="T358" s="164"/>
      <c r="U358" s="164"/>
      <c r="V358" s="164"/>
      <c r="W358" s="164"/>
      <c r="X358" s="164"/>
      <c r="Y358" s="164"/>
      <c r="Z358" s="164"/>
      <c r="AA358" s="164"/>
      <c r="AB358" s="164"/>
      <c r="AC358" s="164"/>
    </row>
    <row r="359" spans="15:29" ht="15">
      <c r="O359" s="164"/>
      <c r="P359" s="164"/>
      <c r="Q359" s="164"/>
      <c r="R359" s="164"/>
      <c r="S359" s="164"/>
      <c r="T359" s="164"/>
      <c r="U359" s="164"/>
      <c r="V359" s="164"/>
      <c r="W359" s="164"/>
      <c r="X359" s="164"/>
      <c r="Y359" s="164"/>
      <c r="Z359" s="164"/>
      <c r="AA359" s="164"/>
      <c r="AB359" s="164"/>
      <c r="AC359" s="164"/>
    </row>
    <row r="360" spans="15:29" ht="15">
      <c r="O360" s="164"/>
      <c r="P360" s="164"/>
      <c r="Q360" s="164"/>
      <c r="R360" s="164"/>
      <c r="S360" s="164"/>
      <c r="T360" s="164"/>
      <c r="U360" s="164"/>
      <c r="V360" s="164"/>
      <c r="W360" s="164"/>
      <c r="X360" s="164"/>
      <c r="Y360" s="164"/>
      <c r="Z360" s="164"/>
      <c r="AA360" s="164"/>
      <c r="AB360" s="164"/>
      <c r="AC360" s="164"/>
    </row>
    <row r="361" spans="15:29" ht="15">
      <c r="O361" s="164"/>
      <c r="P361" s="164"/>
      <c r="Q361" s="164"/>
      <c r="R361" s="164"/>
      <c r="S361" s="164"/>
      <c r="T361" s="164"/>
      <c r="U361" s="164"/>
      <c r="V361" s="164"/>
      <c r="W361" s="164"/>
      <c r="X361" s="164"/>
      <c r="Y361" s="164"/>
      <c r="Z361" s="164"/>
      <c r="AA361" s="164"/>
      <c r="AB361" s="164"/>
      <c r="AC361" s="164"/>
    </row>
    <row r="362" spans="15:29" ht="15">
      <c r="O362" s="164"/>
      <c r="P362" s="164"/>
      <c r="Q362" s="164"/>
      <c r="R362" s="164"/>
      <c r="S362" s="164"/>
      <c r="T362" s="164"/>
      <c r="U362" s="164"/>
      <c r="V362" s="164"/>
      <c r="W362" s="164"/>
      <c r="X362" s="164"/>
      <c r="Y362" s="164"/>
      <c r="Z362" s="164"/>
      <c r="AA362" s="164"/>
      <c r="AB362" s="164"/>
      <c r="AC362" s="164"/>
    </row>
    <row r="363" spans="15:29" ht="15">
      <c r="O363" s="164"/>
      <c r="P363" s="164"/>
      <c r="Q363" s="164"/>
      <c r="R363" s="164"/>
      <c r="S363" s="164"/>
      <c r="T363" s="164"/>
      <c r="U363" s="164"/>
      <c r="V363" s="164"/>
      <c r="W363" s="164"/>
      <c r="X363" s="164"/>
      <c r="Y363" s="164"/>
      <c r="Z363" s="164"/>
      <c r="AA363" s="164"/>
      <c r="AB363" s="164"/>
      <c r="AC363" s="164"/>
    </row>
    <row r="364" spans="15:29" ht="15">
      <c r="O364" s="164"/>
      <c r="P364" s="164"/>
      <c r="Q364" s="164"/>
      <c r="R364" s="164"/>
      <c r="S364" s="164"/>
      <c r="T364" s="164"/>
      <c r="U364" s="164"/>
      <c r="V364" s="164"/>
      <c r="W364" s="164"/>
      <c r="X364" s="164"/>
      <c r="Y364" s="164"/>
      <c r="Z364" s="164"/>
      <c r="AA364" s="164"/>
      <c r="AB364" s="164"/>
      <c r="AC364" s="164"/>
    </row>
    <row r="365" spans="15:29" ht="15">
      <c r="O365" s="164"/>
      <c r="P365" s="164"/>
      <c r="Q365" s="164"/>
      <c r="R365" s="164"/>
      <c r="S365" s="164"/>
      <c r="T365" s="164"/>
      <c r="U365" s="164"/>
      <c r="V365" s="164"/>
      <c r="W365" s="164"/>
      <c r="X365" s="164"/>
      <c r="Y365" s="164"/>
      <c r="Z365" s="164"/>
      <c r="AA365" s="164"/>
      <c r="AB365" s="164"/>
      <c r="AC365" s="164"/>
    </row>
    <row r="366" spans="15:29" ht="15">
      <c r="O366" s="164"/>
      <c r="P366" s="164"/>
      <c r="Q366" s="164"/>
      <c r="R366" s="164"/>
      <c r="S366" s="164"/>
      <c r="T366" s="164"/>
      <c r="U366" s="164"/>
      <c r="V366" s="164"/>
      <c r="W366" s="164"/>
      <c r="X366" s="164"/>
      <c r="Y366" s="164"/>
      <c r="Z366" s="164"/>
      <c r="AA366" s="164"/>
      <c r="AB366" s="164"/>
      <c r="AC366" s="164"/>
    </row>
    <row r="367" spans="15:29" ht="15">
      <c r="O367" s="164"/>
      <c r="P367" s="164"/>
      <c r="Q367" s="164"/>
      <c r="R367" s="164"/>
      <c r="S367" s="164"/>
      <c r="T367" s="164"/>
      <c r="U367" s="164"/>
      <c r="V367" s="164"/>
      <c r="W367" s="164"/>
      <c r="X367" s="164"/>
      <c r="Y367" s="164"/>
      <c r="Z367" s="164"/>
      <c r="AA367" s="164"/>
      <c r="AB367" s="164"/>
      <c r="AC367" s="164"/>
    </row>
    <row r="368" spans="15:29" ht="15">
      <c r="O368" s="164"/>
      <c r="P368" s="164"/>
      <c r="Q368" s="164"/>
      <c r="R368" s="164"/>
      <c r="S368" s="164"/>
      <c r="T368" s="164"/>
      <c r="U368" s="164"/>
      <c r="V368" s="164"/>
      <c r="W368" s="164"/>
      <c r="X368" s="164"/>
      <c r="Y368" s="164"/>
      <c r="Z368" s="164"/>
      <c r="AA368" s="164"/>
      <c r="AB368" s="164"/>
      <c r="AC368" s="164"/>
    </row>
    <row r="369" spans="15:29" ht="15">
      <c r="O369" s="164"/>
      <c r="P369" s="164"/>
      <c r="Q369" s="164"/>
      <c r="R369" s="164"/>
      <c r="S369" s="164"/>
      <c r="T369" s="164"/>
      <c r="U369" s="164"/>
      <c r="V369" s="164"/>
      <c r="W369" s="164"/>
      <c r="X369" s="164"/>
      <c r="Y369" s="164"/>
      <c r="Z369" s="164"/>
      <c r="AA369" s="164"/>
      <c r="AB369" s="164"/>
      <c r="AC369" s="164"/>
    </row>
    <row r="370" spans="15:29" ht="15">
      <c r="O370" s="164"/>
      <c r="P370" s="164"/>
      <c r="Q370" s="164"/>
      <c r="R370" s="164"/>
      <c r="S370" s="164"/>
      <c r="T370" s="164"/>
      <c r="U370" s="164"/>
      <c r="V370" s="164"/>
      <c r="W370" s="164"/>
      <c r="X370" s="164"/>
      <c r="Y370" s="164"/>
      <c r="Z370" s="164"/>
      <c r="AA370" s="164"/>
      <c r="AB370" s="164"/>
      <c r="AC370" s="164"/>
    </row>
    <row r="371" spans="15:29" ht="15">
      <c r="O371" s="164"/>
      <c r="P371" s="164"/>
      <c r="Q371" s="164"/>
      <c r="R371" s="164"/>
      <c r="S371" s="164"/>
      <c r="T371" s="164"/>
      <c r="U371" s="164"/>
      <c r="V371" s="164"/>
      <c r="W371" s="164"/>
      <c r="X371" s="164"/>
      <c r="Y371" s="164"/>
      <c r="Z371" s="164"/>
      <c r="AA371" s="164"/>
      <c r="AB371" s="164"/>
      <c r="AC371" s="164"/>
    </row>
    <row r="372" spans="15:29" ht="15">
      <c r="O372" s="164"/>
      <c r="P372" s="164"/>
      <c r="Q372" s="164"/>
      <c r="R372" s="164"/>
      <c r="S372" s="164"/>
      <c r="T372" s="164"/>
      <c r="U372" s="164"/>
      <c r="V372" s="164"/>
      <c r="W372" s="164"/>
      <c r="X372" s="164"/>
      <c r="Y372" s="164"/>
      <c r="Z372" s="164"/>
      <c r="AA372" s="164"/>
      <c r="AB372" s="164"/>
      <c r="AC372" s="164"/>
    </row>
    <row r="373" spans="15:29" ht="15">
      <c r="O373" s="164"/>
      <c r="P373" s="164"/>
      <c r="Q373" s="164"/>
      <c r="R373" s="164"/>
      <c r="S373" s="164"/>
      <c r="T373" s="164"/>
      <c r="U373" s="164"/>
      <c r="V373" s="164"/>
      <c r="W373" s="164"/>
      <c r="X373" s="164"/>
      <c r="Y373" s="164"/>
      <c r="Z373" s="164"/>
      <c r="AA373" s="164"/>
      <c r="AB373" s="164"/>
      <c r="AC373" s="164"/>
    </row>
    <row r="374" spans="15:29" ht="15">
      <c r="O374" s="164"/>
      <c r="P374" s="164"/>
      <c r="Q374" s="164"/>
      <c r="R374" s="164"/>
      <c r="S374" s="164"/>
      <c r="T374" s="164"/>
      <c r="U374" s="164"/>
      <c r="V374" s="164"/>
      <c r="W374" s="164"/>
      <c r="X374" s="164"/>
      <c r="Y374" s="164"/>
      <c r="Z374" s="164"/>
      <c r="AA374" s="164"/>
      <c r="AB374" s="164"/>
      <c r="AC374" s="164"/>
    </row>
    <row r="375" spans="15:29" ht="15">
      <c r="O375" s="164"/>
      <c r="P375" s="164"/>
      <c r="Q375" s="164"/>
      <c r="R375" s="164"/>
      <c r="S375" s="164"/>
      <c r="T375" s="164"/>
      <c r="U375" s="164"/>
      <c r="V375" s="164"/>
      <c r="W375" s="164"/>
      <c r="X375" s="164"/>
      <c r="Y375" s="164"/>
      <c r="Z375" s="164"/>
      <c r="AA375" s="164"/>
      <c r="AB375" s="164"/>
      <c r="AC375" s="164"/>
    </row>
    <row r="376" spans="15:29" ht="15">
      <c r="O376" s="164"/>
      <c r="P376" s="164"/>
      <c r="Q376" s="164"/>
      <c r="R376" s="164"/>
      <c r="S376" s="164"/>
      <c r="T376" s="164"/>
      <c r="U376" s="164"/>
      <c r="V376" s="164"/>
      <c r="W376" s="164"/>
      <c r="X376" s="164"/>
      <c r="Y376" s="164"/>
      <c r="Z376" s="164"/>
      <c r="AA376" s="164"/>
      <c r="AB376" s="164"/>
      <c r="AC376" s="164"/>
    </row>
    <row r="377" spans="15:29" ht="15">
      <c r="O377" s="164"/>
      <c r="P377" s="164"/>
      <c r="Q377" s="164"/>
      <c r="R377" s="164"/>
      <c r="S377" s="164"/>
      <c r="T377" s="164"/>
      <c r="U377" s="164"/>
      <c r="V377" s="164"/>
      <c r="W377" s="164"/>
      <c r="X377" s="164"/>
      <c r="Y377" s="164"/>
      <c r="Z377" s="164"/>
      <c r="AA377" s="164"/>
      <c r="AB377" s="164"/>
      <c r="AC377" s="164"/>
    </row>
    <row r="378" spans="15:29" ht="15">
      <c r="O378" s="164"/>
      <c r="P378" s="164"/>
      <c r="Q378" s="164"/>
      <c r="R378" s="164"/>
      <c r="S378" s="164"/>
      <c r="T378" s="164"/>
      <c r="U378" s="164"/>
      <c r="V378" s="164"/>
      <c r="W378" s="164"/>
      <c r="X378" s="164"/>
      <c r="Y378" s="164"/>
      <c r="Z378" s="164"/>
      <c r="AA378" s="164"/>
      <c r="AB378" s="164"/>
      <c r="AC378" s="164"/>
    </row>
    <row r="379" spans="15:29" ht="15">
      <c r="O379" s="164"/>
      <c r="P379" s="164"/>
      <c r="Q379" s="164"/>
      <c r="R379" s="164"/>
      <c r="S379" s="164"/>
      <c r="T379" s="164"/>
      <c r="U379" s="164"/>
      <c r="V379" s="164"/>
      <c r="W379" s="164"/>
      <c r="X379" s="164"/>
      <c r="Y379" s="164"/>
      <c r="Z379" s="164"/>
      <c r="AA379" s="164"/>
      <c r="AB379" s="164"/>
      <c r="AC379" s="164"/>
    </row>
    <row r="380" spans="15:29" ht="15">
      <c r="O380" s="164"/>
      <c r="P380" s="164"/>
      <c r="Q380" s="164"/>
      <c r="R380" s="164"/>
      <c r="S380" s="164"/>
      <c r="T380" s="164"/>
      <c r="U380" s="164"/>
      <c r="V380" s="164"/>
      <c r="W380" s="164"/>
      <c r="X380" s="164"/>
      <c r="Y380" s="164"/>
      <c r="Z380" s="164"/>
      <c r="AA380" s="164"/>
      <c r="AB380" s="164"/>
      <c r="AC380" s="164"/>
    </row>
    <row r="381" spans="15:29" ht="15">
      <c r="O381" s="164"/>
      <c r="P381" s="164"/>
      <c r="Q381" s="164"/>
      <c r="R381" s="164"/>
      <c r="S381" s="164"/>
      <c r="T381" s="164"/>
      <c r="U381" s="164"/>
      <c r="V381" s="164"/>
      <c r="W381" s="164"/>
      <c r="X381" s="164"/>
      <c r="Y381" s="164"/>
      <c r="Z381" s="164"/>
      <c r="AA381" s="164"/>
      <c r="AB381" s="164"/>
      <c r="AC381" s="164"/>
    </row>
    <row r="382" spans="15:29" ht="15">
      <c r="O382" s="164"/>
      <c r="P382" s="164"/>
      <c r="Q382" s="164"/>
      <c r="R382" s="164"/>
      <c r="S382" s="164"/>
      <c r="T382" s="164"/>
      <c r="U382" s="164"/>
      <c r="V382" s="164"/>
      <c r="W382" s="164"/>
      <c r="X382" s="164"/>
      <c r="Y382" s="164"/>
      <c r="Z382" s="164"/>
      <c r="AA382" s="164"/>
      <c r="AB382" s="164"/>
      <c r="AC382" s="164"/>
    </row>
    <row r="383" spans="15:29" ht="15">
      <c r="O383" s="164"/>
      <c r="P383" s="164"/>
      <c r="Q383" s="164"/>
      <c r="R383" s="164"/>
      <c r="S383" s="164"/>
      <c r="T383" s="164"/>
      <c r="U383" s="164"/>
      <c r="V383" s="164"/>
      <c r="W383" s="164"/>
      <c r="X383" s="164"/>
      <c r="Y383" s="164"/>
      <c r="Z383" s="164"/>
      <c r="AA383" s="164"/>
      <c r="AB383" s="164"/>
      <c r="AC383" s="164"/>
    </row>
    <row r="384" spans="15:29" ht="15">
      <c r="O384" s="164"/>
      <c r="P384" s="164"/>
      <c r="Q384" s="164"/>
      <c r="R384" s="164"/>
      <c r="S384" s="164"/>
      <c r="T384" s="164"/>
      <c r="U384" s="164"/>
      <c r="V384" s="164"/>
      <c r="W384" s="164"/>
      <c r="X384" s="164"/>
      <c r="Y384" s="164"/>
      <c r="Z384" s="164"/>
      <c r="AA384" s="164"/>
      <c r="AB384" s="164"/>
      <c r="AC384" s="164"/>
    </row>
    <row r="385" spans="15:29" ht="15">
      <c r="O385" s="164"/>
      <c r="P385" s="164"/>
      <c r="Q385" s="164"/>
      <c r="R385" s="164"/>
      <c r="S385" s="164"/>
      <c r="T385" s="164"/>
      <c r="U385" s="164"/>
      <c r="V385" s="164"/>
      <c r="W385" s="164"/>
      <c r="X385" s="164"/>
      <c r="Y385" s="164"/>
      <c r="Z385" s="164"/>
      <c r="AA385" s="164"/>
      <c r="AB385" s="164"/>
      <c r="AC385" s="164"/>
    </row>
    <row r="386" spans="15:29" ht="15">
      <c r="O386" s="164"/>
      <c r="P386" s="164"/>
      <c r="Q386" s="164"/>
      <c r="R386" s="164"/>
      <c r="S386" s="164"/>
      <c r="T386" s="164"/>
      <c r="U386" s="164"/>
      <c r="V386" s="164"/>
      <c r="W386" s="164"/>
      <c r="X386" s="164"/>
      <c r="Y386" s="164"/>
      <c r="Z386" s="164"/>
      <c r="AA386" s="164"/>
      <c r="AB386" s="164"/>
      <c r="AC386" s="164"/>
    </row>
    <row r="387" spans="15:29" ht="15">
      <c r="O387" s="164"/>
      <c r="P387" s="164"/>
      <c r="Q387" s="164"/>
      <c r="R387" s="164"/>
      <c r="S387" s="164"/>
      <c r="T387" s="164"/>
      <c r="U387" s="164"/>
      <c r="V387" s="164"/>
      <c r="W387" s="164"/>
      <c r="X387" s="164"/>
      <c r="Y387" s="164"/>
      <c r="Z387" s="164"/>
      <c r="AA387" s="164"/>
      <c r="AB387" s="164"/>
      <c r="AC387" s="164"/>
    </row>
    <row r="388" spans="15:29" ht="15">
      <c r="O388" s="164"/>
      <c r="P388" s="164"/>
      <c r="Q388" s="164"/>
      <c r="R388" s="164"/>
      <c r="S388" s="164"/>
      <c r="T388" s="164"/>
      <c r="U388" s="164"/>
      <c r="V388" s="164"/>
      <c r="W388" s="164"/>
      <c r="X388" s="164"/>
      <c r="Y388" s="164"/>
      <c r="Z388" s="164"/>
      <c r="AA388" s="164"/>
      <c r="AB388" s="164"/>
      <c r="AC388" s="164"/>
    </row>
    <row r="389" spans="15:29" ht="15">
      <c r="O389" s="164"/>
      <c r="P389" s="164"/>
      <c r="Q389" s="164"/>
      <c r="R389" s="164"/>
      <c r="S389" s="164"/>
      <c r="T389" s="164"/>
      <c r="U389" s="164"/>
      <c r="V389" s="164"/>
      <c r="W389" s="164"/>
      <c r="X389" s="164"/>
      <c r="Y389" s="164"/>
      <c r="Z389" s="164"/>
      <c r="AA389" s="164"/>
      <c r="AB389" s="164"/>
      <c r="AC389" s="164"/>
    </row>
    <row r="390" spans="15:29" ht="15">
      <c r="O390" s="164"/>
      <c r="P390" s="164"/>
      <c r="Q390" s="164"/>
      <c r="R390" s="164"/>
      <c r="S390" s="164"/>
      <c r="T390" s="164"/>
      <c r="U390" s="164"/>
      <c r="V390" s="164"/>
      <c r="W390" s="164"/>
      <c r="X390" s="164"/>
      <c r="Y390" s="164"/>
      <c r="Z390" s="164"/>
      <c r="AA390" s="164"/>
      <c r="AB390" s="164"/>
      <c r="AC390" s="164"/>
    </row>
    <row r="391" spans="15:29" ht="15">
      <c r="O391" s="164"/>
      <c r="P391" s="164"/>
      <c r="Q391" s="164"/>
      <c r="R391" s="164"/>
      <c r="S391" s="164"/>
      <c r="T391" s="164"/>
      <c r="U391" s="164"/>
      <c r="V391" s="164"/>
      <c r="W391" s="164"/>
      <c r="X391" s="164"/>
      <c r="Y391" s="164"/>
      <c r="Z391" s="164"/>
      <c r="AA391" s="164"/>
      <c r="AB391" s="164"/>
      <c r="AC391" s="164"/>
    </row>
    <row r="392" spans="15:29" ht="15">
      <c r="O392" s="164"/>
      <c r="P392" s="164"/>
      <c r="Q392" s="164"/>
      <c r="R392" s="164"/>
      <c r="S392" s="164"/>
      <c r="T392" s="164"/>
      <c r="U392" s="164"/>
      <c r="V392" s="164"/>
      <c r="W392" s="164"/>
      <c r="X392" s="164"/>
      <c r="Y392" s="164"/>
      <c r="Z392" s="164"/>
      <c r="AA392" s="164"/>
      <c r="AB392" s="164"/>
      <c r="AC392" s="164"/>
    </row>
    <row r="393" spans="15:29" ht="15">
      <c r="O393" s="164"/>
      <c r="P393" s="164"/>
      <c r="Q393" s="164"/>
      <c r="R393" s="164"/>
      <c r="S393" s="164"/>
      <c r="T393" s="164"/>
      <c r="U393" s="164"/>
      <c r="V393" s="164"/>
      <c r="W393" s="164"/>
      <c r="X393" s="164"/>
      <c r="Y393" s="164"/>
      <c r="Z393" s="164"/>
      <c r="AA393" s="164"/>
      <c r="AB393" s="164"/>
      <c r="AC393" s="164"/>
    </row>
    <row r="394" spans="15:29" ht="15">
      <c r="O394" s="164"/>
      <c r="P394" s="164"/>
      <c r="Q394" s="164"/>
      <c r="R394" s="164"/>
      <c r="S394" s="164"/>
      <c r="T394" s="164"/>
      <c r="U394" s="164"/>
      <c r="V394" s="164"/>
      <c r="W394" s="164"/>
      <c r="X394" s="164"/>
      <c r="Y394" s="164"/>
      <c r="Z394" s="164"/>
      <c r="AA394" s="164"/>
      <c r="AB394" s="164"/>
      <c r="AC394" s="164"/>
    </row>
    <row r="395" spans="15:29" ht="15">
      <c r="O395" s="164"/>
      <c r="P395" s="164"/>
      <c r="Q395" s="164"/>
      <c r="R395" s="164"/>
      <c r="S395" s="164"/>
      <c r="T395" s="164"/>
      <c r="U395" s="164"/>
      <c r="V395" s="164"/>
      <c r="W395" s="164"/>
      <c r="X395" s="164"/>
      <c r="Y395" s="164"/>
      <c r="Z395" s="164"/>
      <c r="AA395" s="164"/>
      <c r="AB395" s="164"/>
      <c r="AC395" s="164"/>
    </row>
    <row r="396" spans="15:29" ht="15">
      <c r="O396" s="164"/>
      <c r="P396" s="164"/>
      <c r="Q396" s="164"/>
      <c r="R396" s="164"/>
      <c r="S396" s="164"/>
      <c r="T396" s="164"/>
      <c r="U396" s="164"/>
      <c r="V396" s="164"/>
      <c r="W396" s="164"/>
      <c r="X396" s="164"/>
      <c r="Y396" s="164"/>
      <c r="Z396" s="164"/>
      <c r="AA396" s="164"/>
      <c r="AB396" s="164"/>
      <c r="AC396" s="164"/>
    </row>
    <row r="397" spans="15:29" ht="15">
      <c r="O397" s="164"/>
      <c r="P397" s="164"/>
      <c r="Q397" s="164"/>
      <c r="R397" s="164"/>
      <c r="S397" s="164"/>
      <c r="T397" s="164"/>
      <c r="U397" s="164"/>
      <c r="V397" s="164"/>
      <c r="W397" s="164"/>
      <c r="X397" s="164"/>
      <c r="Y397" s="164"/>
      <c r="Z397" s="164"/>
      <c r="AA397" s="164"/>
      <c r="AB397" s="164"/>
      <c r="AC397" s="164"/>
    </row>
    <row r="398" spans="15:29" ht="15">
      <c r="O398" s="164"/>
      <c r="P398" s="164"/>
      <c r="Q398" s="164"/>
      <c r="R398" s="164"/>
      <c r="S398" s="164"/>
      <c r="T398" s="164"/>
      <c r="U398" s="164"/>
      <c r="V398" s="164"/>
      <c r="W398" s="164"/>
      <c r="X398" s="164"/>
      <c r="Y398" s="164"/>
      <c r="Z398" s="164"/>
      <c r="AA398" s="164"/>
      <c r="AB398" s="164"/>
      <c r="AC398" s="164"/>
    </row>
    <row r="399" spans="15:29" ht="15">
      <c r="O399" s="164"/>
      <c r="P399" s="164"/>
      <c r="Q399" s="164"/>
      <c r="R399" s="164"/>
      <c r="S399" s="164"/>
      <c r="T399" s="164"/>
      <c r="U399" s="164"/>
      <c r="V399" s="164"/>
      <c r="W399" s="164"/>
      <c r="X399" s="164"/>
      <c r="Y399" s="164"/>
      <c r="Z399" s="164"/>
      <c r="AA399" s="164"/>
      <c r="AB399" s="164"/>
      <c r="AC399" s="164"/>
    </row>
    <row r="400" spans="15:29" ht="15">
      <c r="O400" s="164"/>
      <c r="P400" s="164"/>
      <c r="Q400" s="164"/>
      <c r="R400" s="164"/>
      <c r="S400" s="164"/>
      <c r="T400" s="164"/>
      <c r="U400" s="164"/>
      <c r="V400" s="164"/>
      <c r="W400" s="164"/>
      <c r="X400" s="164"/>
      <c r="Y400" s="164"/>
      <c r="Z400" s="164"/>
      <c r="AA400" s="164"/>
      <c r="AB400" s="164"/>
      <c r="AC400" s="164"/>
    </row>
    <row r="401" spans="15:29" ht="15">
      <c r="O401" s="164"/>
      <c r="P401" s="164"/>
      <c r="Q401" s="164"/>
      <c r="R401" s="164"/>
      <c r="S401" s="164"/>
      <c r="T401" s="164"/>
      <c r="U401" s="164"/>
      <c r="V401" s="164"/>
      <c r="W401" s="164"/>
      <c r="X401" s="164"/>
      <c r="Y401" s="164"/>
      <c r="Z401" s="164"/>
      <c r="AA401" s="164"/>
      <c r="AB401" s="164"/>
      <c r="AC401" s="164"/>
    </row>
    <row r="402" spans="15:29" ht="15">
      <c r="O402" s="164"/>
      <c r="P402" s="164"/>
      <c r="Q402" s="164"/>
      <c r="R402" s="164"/>
      <c r="S402" s="164"/>
      <c r="T402" s="164"/>
      <c r="U402" s="164"/>
      <c r="V402" s="164"/>
      <c r="W402" s="164"/>
      <c r="X402" s="164"/>
      <c r="Y402" s="164"/>
      <c r="Z402" s="164"/>
      <c r="AA402" s="164"/>
      <c r="AB402" s="164"/>
      <c r="AC402" s="164"/>
    </row>
    <row r="403" spans="15:29" ht="15">
      <c r="O403" s="164"/>
      <c r="P403" s="164"/>
      <c r="Q403" s="164"/>
      <c r="R403" s="164"/>
      <c r="S403" s="164"/>
      <c r="T403" s="164"/>
      <c r="U403" s="164"/>
      <c r="V403" s="164"/>
      <c r="W403" s="164"/>
      <c r="X403" s="164"/>
      <c r="Y403" s="164"/>
      <c r="Z403" s="164"/>
      <c r="AA403" s="164"/>
      <c r="AB403" s="164"/>
      <c r="AC403" s="164"/>
    </row>
    <row r="404" spans="15:29" ht="15">
      <c r="O404" s="164"/>
      <c r="P404" s="164"/>
      <c r="Q404" s="164"/>
      <c r="R404" s="164"/>
      <c r="S404" s="164"/>
      <c r="T404" s="164"/>
      <c r="U404" s="164"/>
      <c r="V404" s="164"/>
      <c r="W404" s="164"/>
      <c r="X404" s="164"/>
      <c r="Y404" s="164"/>
      <c r="Z404" s="164"/>
      <c r="AA404" s="164"/>
      <c r="AB404" s="164"/>
      <c r="AC404" s="164"/>
    </row>
    <row r="405" spans="15:29" ht="15">
      <c r="O405" s="164"/>
      <c r="P405" s="164"/>
      <c r="Q405" s="164"/>
      <c r="R405" s="164"/>
      <c r="S405" s="164"/>
      <c r="T405" s="164"/>
      <c r="U405" s="164"/>
      <c r="V405" s="164"/>
      <c r="W405" s="164"/>
      <c r="X405" s="164"/>
      <c r="Y405" s="164"/>
      <c r="Z405" s="164"/>
      <c r="AA405" s="164"/>
      <c r="AB405" s="164"/>
      <c r="AC405" s="164"/>
    </row>
    <row r="406" spans="15:29" ht="15">
      <c r="O406" s="164"/>
      <c r="P406" s="164"/>
      <c r="Q406" s="164"/>
      <c r="R406" s="164"/>
      <c r="S406" s="164"/>
      <c r="T406" s="164"/>
      <c r="U406" s="164"/>
      <c r="V406" s="164"/>
      <c r="W406" s="164"/>
      <c r="X406" s="164"/>
      <c r="Y406" s="164"/>
      <c r="Z406" s="164"/>
      <c r="AA406" s="164"/>
      <c r="AB406" s="164"/>
      <c r="AC406" s="164"/>
    </row>
    <row r="407" spans="15:29" ht="15">
      <c r="O407" s="164"/>
      <c r="P407" s="164"/>
      <c r="Q407" s="164"/>
      <c r="R407" s="164"/>
      <c r="S407" s="164"/>
      <c r="T407" s="164"/>
      <c r="U407" s="164"/>
      <c r="V407" s="164"/>
      <c r="W407" s="164"/>
      <c r="X407" s="164"/>
      <c r="Y407" s="164"/>
      <c r="Z407" s="164"/>
      <c r="AA407" s="164"/>
      <c r="AB407" s="164"/>
      <c r="AC407" s="164"/>
    </row>
    <row r="408" spans="15:29" ht="15">
      <c r="O408" s="164"/>
      <c r="P408" s="164"/>
      <c r="Q408" s="164"/>
      <c r="R408" s="164"/>
      <c r="S408" s="164"/>
      <c r="T408" s="164"/>
      <c r="U408" s="164"/>
      <c r="V408" s="164"/>
      <c r="W408" s="164"/>
      <c r="X408" s="164"/>
      <c r="Y408" s="164"/>
      <c r="Z408" s="164"/>
      <c r="AA408" s="164"/>
      <c r="AB408" s="164"/>
      <c r="AC408" s="164"/>
    </row>
    <row r="409" spans="15:29" ht="15">
      <c r="O409" s="164"/>
      <c r="P409" s="164"/>
      <c r="Q409" s="164"/>
      <c r="R409" s="164"/>
      <c r="S409" s="164"/>
      <c r="T409" s="164"/>
      <c r="U409" s="164"/>
      <c r="V409" s="164"/>
      <c r="W409" s="164"/>
      <c r="X409" s="164"/>
      <c r="Y409" s="164"/>
      <c r="Z409" s="164"/>
      <c r="AA409" s="164"/>
      <c r="AB409" s="164"/>
      <c r="AC409" s="164"/>
    </row>
    <row r="410" spans="15:29" ht="15">
      <c r="O410" s="164"/>
      <c r="P410" s="164"/>
      <c r="Q410" s="164"/>
      <c r="R410" s="164"/>
      <c r="S410" s="164"/>
      <c r="T410" s="164"/>
      <c r="U410" s="164"/>
      <c r="V410" s="164"/>
      <c r="W410" s="164"/>
      <c r="X410" s="164"/>
      <c r="Y410" s="164"/>
      <c r="Z410" s="164"/>
      <c r="AA410" s="164"/>
      <c r="AB410" s="164"/>
      <c r="AC410" s="164"/>
    </row>
    <row r="411" spans="15:29" ht="15">
      <c r="O411" s="164"/>
      <c r="P411" s="164"/>
      <c r="Q411" s="164"/>
      <c r="R411" s="164"/>
      <c r="S411" s="164"/>
      <c r="T411" s="164"/>
      <c r="U411" s="164"/>
      <c r="V411" s="164"/>
      <c r="W411" s="164"/>
      <c r="X411" s="164"/>
      <c r="Y411" s="164"/>
      <c r="Z411" s="164"/>
      <c r="AA411" s="164"/>
      <c r="AB411" s="164"/>
      <c r="AC411" s="164"/>
    </row>
    <row r="412" spans="15:29" ht="15">
      <c r="O412" s="164"/>
      <c r="P412" s="164"/>
      <c r="Q412" s="164"/>
      <c r="R412" s="164"/>
      <c r="S412" s="164"/>
      <c r="T412" s="164"/>
      <c r="U412" s="164"/>
      <c r="V412" s="164"/>
      <c r="W412" s="164"/>
      <c r="X412" s="164"/>
      <c r="Y412" s="164"/>
      <c r="Z412" s="164"/>
      <c r="AA412" s="164"/>
      <c r="AB412" s="164"/>
      <c r="AC412" s="164"/>
    </row>
    <row r="413" spans="15:29" ht="15">
      <c r="O413" s="164"/>
      <c r="P413" s="164"/>
      <c r="Q413" s="164"/>
      <c r="R413" s="164"/>
      <c r="S413" s="164"/>
      <c r="T413" s="164"/>
      <c r="U413" s="164"/>
      <c r="V413" s="164"/>
      <c r="W413" s="164"/>
      <c r="X413" s="164"/>
      <c r="Y413" s="164"/>
      <c r="Z413" s="164"/>
      <c r="AA413" s="164"/>
      <c r="AB413" s="164"/>
      <c r="AC413" s="164"/>
    </row>
    <row r="414" spans="15:29" ht="15">
      <c r="O414" s="164"/>
      <c r="P414" s="164"/>
      <c r="Q414" s="164"/>
      <c r="R414" s="164"/>
      <c r="S414" s="164"/>
      <c r="T414" s="164"/>
      <c r="U414" s="164"/>
      <c r="V414" s="164"/>
      <c r="W414" s="164"/>
      <c r="X414" s="164"/>
      <c r="Y414" s="164"/>
      <c r="Z414" s="164"/>
      <c r="AA414" s="164"/>
      <c r="AB414" s="164"/>
      <c r="AC414" s="164"/>
    </row>
    <row r="415" spans="15:29" ht="15">
      <c r="O415" s="164"/>
      <c r="P415" s="164"/>
      <c r="Q415" s="164"/>
      <c r="R415" s="164"/>
      <c r="S415" s="164"/>
      <c r="T415" s="164"/>
      <c r="U415" s="164"/>
      <c r="V415" s="164"/>
      <c r="W415" s="164"/>
      <c r="X415" s="164"/>
      <c r="Y415" s="164"/>
      <c r="Z415" s="164"/>
      <c r="AA415" s="164"/>
      <c r="AB415" s="164"/>
      <c r="AC415" s="164"/>
    </row>
    <row r="416" spans="15:29" ht="15">
      <c r="O416" s="164"/>
      <c r="P416" s="164"/>
      <c r="Q416" s="164"/>
      <c r="R416" s="164"/>
      <c r="S416" s="164"/>
      <c r="T416" s="164"/>
      <c r="U416" s="164"/>
      <c r="V416" s="164"/>
      <c r="W416" s="164"/>
      <c r="X416" s="164"/>
      <c r="Y416" s="164"/>
      <c r="Z416" s="164"/>
      <c r="AA416" s="164"/>
      <c r="AB416" s="164"/>
      <c r="AC416" s="164"/>
    </row>
    <row r="417" spans="15:29" ht="15">
      <c r="O417" s="164"/>
      <c r="P417" s="164"/>
      <c r="Q417" s="164"/>
      <c r="R417" s="164"/>
      <c r="S417" s="164"/>
      <c r="T417" s="164"/>
      <c r="U417" s="164"/>
      <c r="V417" s="164"/>
      <c r="W417" s="164"/>
      <c r="X417" s="164"/>
      <c r="Y417" s="164"/>
      <c r="Z417" s="164"/>
      <c r="AA417" s="164"/>
      <c r="AB417" s="164"/>
      <c r="AC417" s="164"/>
    </row>
    <row r="418" spans="15:29" ht="15">
      <c r="O418" s="164"/>
      <c r="P418" s="164"/>
      <c r="Q418" s="164"/>
      <c r="R418" s="164"/>
      <c r="S418" s="164"/>
      <c r="T418" s="164"/>
      <c r="U418" s="164"/>
      <c r="V418" s="164"/>
      <c r="W418" s="164"/>
      <c r="X418" s="164"/>
      <c r="Y418" s="164"/>
      <c r="Z418" s="164"/>
      <c r="AA418" s="164"/>
      <c r="AB418" s="164"/>
      <c r="AC418" s="164"/>
    </row>
    <row r="419" spans="15:29" ht="15">
      <c r="O419" s="164"/>
      <c r="P419" s="164"/>
      <c r="Q419" s="164"/>
      <c r="R419" s="164"/>
      <c r="S419" s="164"/>
      <c r="T419" s="164"/>
      <c r="U419" s="164"/>
      <c r="V419" s="164"/>
      <c r="W419" s="164"/>
      <c r="X419" s="164"/>
      <c r="Y419" s="164"/>
      <c r="Z419" s="164"/>
      <c r="AA419" s="164"/>
      <c r="AB419" s="164"/>
      <c r="AC419" s="164"/>
    </row>
    <row r="420" spans="15:29" ht="15">
      <c r="O420" s="164"/>
      <c r="P420" s="164"/>
      <c r="Q420" s="164"/>
      <c r="R420" s="164"/>
      <c r="S420" s="164"/>
      <c r="T420" s="164"/>
      <c r="U420" s="164"/>
      <c r="V420" s="164"/>
      <c r="W420" s="164"/>
      <c r="X420" s="164"/>
      <c r="Y420" s="164"/>
      <c r="Z420" s="164"/>
      <c r="AA420" s="164"/>
      <c r="AB420" s="164"/>
      <c r="AC420" s="164"/>
    </row>
    <row r="421" spans="15:29" ht="15">
      <c r="O421" s="164"/>
      <c r="P421" s="164"/>
      <c r="Q421" s="164"/>
      <c r="R421" s="164"/>
      <c r="S421" s="164"/>
      <c r="T421" s="164"/>
      <c r="U421" s="164"/>
      <c r="V421" s="164"/>
      <c r="W421" s="164"/>
      <c r="X421" s="164"/>
      <c r="Y421" s="164"/>
      <c r="Z421" s="164"/>
      <c r="AA421" s="164"/>
      <c r="AB421" s="164"/>
      <c r="AC421" s="164"/>
    </row>
    <row r="422" spans="15:29" ht="15">
      <c r="O422" s="164"/>
      <c r="P422" s="164"/>
      <c r="Q422" s="164"/>
      <c r="R422" s="164"/>
      <c r="S422" s="164"/>
      <c r="T422" s="164"/>
      <c r="U422" s="164"/>
      <c r="V422" s="164"/>
      <c r="W422" s="164"/>
      <c r="X422" s="164"/>
      <c r="Y422" s="164"/>
      <c r="Z422" s="164"/>
      <c r="AA422" s="164"/>
      <c r="AB422" s="164"/>
      <c r="AC422" s="164"/>
    </row>
    <row r="423" spans="15:29" ht="15">
      <c r="O423" s="164"/>
      <c r="P423" s="164"/>
      <c r="Q423" s="164"/>
      <c r="R423" s="164"/>
      <c r="S423" s="164"/>
      <c r="T423" s="164"/>
      <c r="U423" s="164"/>
      <c r="V423" s="164"/>
      <c r="W423" s="164"/>
      <c r="X423" s="164"/>
      <c r="Y423" s="164"/>
      <c r="Z423" s="164"/>
      <c r="AA423" s="164"/>
      <c r="AB423" s="164"/>
      <c r="AC423" s="164"/>
    </row>
    <row r="424" spans="15:29" ht="15">
      <c r="O424" s="164"/>
      <c r="P424" s="164"/>
      <c r="Q424" s="164"/>
      <c r="R424" s="164"/>
      <c r="S424" s="164"/>
      <c r="T424" s="164"/>
      <c r="U424" s="164"/>
      <c r="V424" s="164"/>
      <c r="W424" s="164"/>
      <c r="X424" s="164"/>
      <c r="Y424" s="164"/>
      <c r="Z424" s="164"/>
      <c r="AA424" s="164"/>
      <c r="AB424" s="164"/>
      <c r="AC424" s="164"/>
    </row>
    <row r="425" spans="15:29" ht="15">
      <c r="O425" s="164"/>
      <c r="P425" s="164"/>
      <c r="Q425" s="164"/>
      <c r="R425" s="164"/>
      <c r="S425" s="164"/>
      <c r="T425" s="164"/>
      <c r="U425" s="164"/>
      <c r="V425" s="164"/>
      <c r="W425" s="164"/>
      <c r="X425" s="164"/>
      <c r="Y425" s="164"/>
      <c r="Z425" s="164"/>
      <c r="AA425" s="164"/>
      <c r="AB425" s="164"/>
      <c r="AC425" s="164"/>
    </row>
    <row r="426" spans="15:29" ht="15">
      <c r="O426" s="164"/>
      <c r="P426" s="164"/>
      <c r="Q426" s="164"/>
      <c r="R426" s="164"/>
      <c r="S426" s="164"/>
      <c r="T426" s="164"/>
      <c r="U426" s="164"/>
      <c r="V426" s="164"/>
      <c r="W426" s="164"/>
      <c r="X426" s="164"/>
      <c r="Y426" s="164"/>
      <c r="Z426" s="164"/>
      <c r="AA426" s="164"/>
      <c r="AB426" s="164"/>
      <c r="AC426" s="164"/>
    </row>
    <row r="427" spans="15:29" ht="15">
      <c r="O427" s="164"/>
      <c r="P427" s="164"/>
      <c r="Q427" s="164"/>
      <c r="R427" s="164"/>
      <c r="S427" s="164"/>
      <c r="T427" s="164"/>
      <c r="U427" s="164"/>
      <c r="V427" s="164"/>
      <c r="W427" s="164"/>
      <c r="X427" s="164"/>
      <c r="Y427" s="164"/>
      <c r="Z427" s="164"/>
      <c r="AA427" s="164"/>
      <c r="AB427" s="164"/>
      <c r="AC427" s="164"/>
    </row>
    <row r="428" spans="15:29" ht="15">
      <c r="O428" s="164"/>
      <c r="P428" s="164"/>
      <c r="Q428" s="164"/>
      <c r="R428" s="164"/>
      <c r="S428" s="164"/>
      <c r="T428" s="164"/>
      <c r="U428" s="164"/>
      <c r="V428" s="164"/>
      <c r="W428" s="164"/>
      <c r="X428" s="164"/>
      <c r="Y428" s="164"/>
      <c r="Z428" s="164"/>
      <c r="AA428" s="164"/>
      <c r="AB428" s="164"/>
      <c r="AC428" s="164"/>
    </row>
    <row r="429" spans="15:29" ht="15">
      <c r="O429" s="164"/>
      <c r="P429" s="164"/>
      <c r="Q429" s="164"/>
      <c r="R429" s="164"/>
      <c r="S429" s="164"/>
      <c r="T429" s="164"/>
      <c r="U429" s="164"/>
      <c r="V429" s="164"/>
      <c r="W429" s="164"/>
      <c r="X429" s="164"/>
      <c r="Y429" s="164"/>
      <c r="Z429" s="164"/>
      <c r="AA429" s="164"/>
      <c r="AB429" s="164"/>
      <c r="AC429" s="164"/>
    </row>
    <row r="430" spans="15:29" ht="15">
      <c r="O430" s="164"/>
      <c r="P430" s="164"/>
      <c r="Q430" s="164"/>
      <c r="R430" s="164"/>
      <c r="S430" s="164"/>
      <c r="T430" s="164"/>
      <c r="U430" s="164"/>
      <c r="V430" s="164"/>
      <c r="W430" s="164"/>
      <c r="X430" s="164"/>
      <c r="Y430" s="164"/>
      <c r="Z430" s="164"/>
      <c r="AA430" s="164"/>
      <c r="AB430" s="164"/>
      <c r="AC430" s="164"/>
    </row>
    <row r="431" spans="15:29" ht="15">
      <c r="O431" s="164"/>
      <c r="P431" s="164"/>
      <c r="Q431" s="164"/>
      <c r="R431" s="164"/>
      <c r="S431" s="164"/>
      <c r="T431" s="164"/>
      <c r="U431" s="164"/>
      <c r="V431" s="164"/>
      <c r="W431" s="164"/>
      <c r="X431" s="164"/>
      <c r="Y431" s="164"/>
      <c r="Z431" s="164"/>
      <c r="AA431" s="164"/>
      <c r="AB431" s="164"/>
      <c r="AC431" s="164"/>
    </row>
    <row r="432" spans="15:29" ht="15">
      <c r="O432" s="164"/>
      <c r="P432" s="164"/>
      <c r="Q432" s="164"/>
      <c r="R432" s="164"/>
      <c r="S432" s="164"/>
      <c r="T432" s="164"/>
      <c r="U432" s="164"/>
      <c r="V432" s="164"/>
      <c r="W432" s="164"/>
      <c r="X432" s="164"/>
      <c r="Y432" s="164"/>
      <c r="Z432" s="164"/>
      <c r="AA432" s="164"/>
      <c r="AB432" s="164"/>
      <c r="AC432" s="164"/>
    </row>
    <row r="433" spans="15:29" ht="15">
      <c r="O433" s="164"/>
      <c r="P433" s="164"/>
      <c r="Q433" s="164"/>
      <c r="R433" s="164"/>
      <c r="S433" s="164"/>
      <c r="T433" s="164"/>
      <c r="U433" s="164"/>
      <c r="V433" s="164"/>
      <c r="W433" s="164"/>
      <c r="X433" s="164"/>
      <c r="Y433" s="164"/>
      <c r="Z433" s="164"/>
      <c r="AA433" s="164"/>
      <c r="AB433" s="164"/>
      <c r="AC433" s="164"/>
    </row>
    <row r="434" spans="15:29" ht="15">
      <c r="O434" s="164"/>
      <c r="P434" s="164"/>
      <c r="Q434" s="164"/>
      <c r="R434" s="164"/>
      <c r="S434" s="164"/>
      <c r="T434" s="164"/>
      <c r="U434" s="164"/>
      <c r="V434" s="164"/>
      <c r="W434" s="164"/>
      <c r="X434" s="164"/>
      <c r="Y434" s="164"/>
      <c r="Z434" s="164"/>
      <c r="AA434" s="164"/>
      <c r="AB434" s="164"/>
      <c r="AC434" s="164"/>
    </row>
    <row r="435" spans="15:29" ht="15">
      <c r="O435" s="164"/>
      <c r="P435" s="164"/>
      <c r="Q435" s="164"/>
      <c r="R435" s="164"/>
      <c r="S435" s="164"/>
      <c r="T435" s="164"/>
      <c r="U435" s="164"/>
      <c r="V435" s="164"/>
      <c r="W435" s="164"/>
      <c r="X435" s="164"/>
      <c r="Y435" s="164"/>
      <c r="Z435" s="164"/>
      <c r="AA435" s="164"/>
      <c r="AB435" s="164"/>
      <c r="AC435" s="164"/>
    </row>
    <row r="436" spans="15:29" ht="15">
      <c r="O436" s="164"/>
      <c r="P436" s="164"/>
      <c r="Q436" s="164"/>
      <c r="R436" s="164"/>
      <c r="S436" s="164"/>
      <c r="T436" s="164"/>
      <c r="U436" s="164"/>
      <c r="V436" s="164"/>
      <c r="W436" s="164"/>
      <c r="X436" s="164"/>
      <c r="Y436" s="164"/>
      <c r="Z436" s="164"/>
      <c r="AA436" s="164"/>
      <c r="AB436" s="164"/>
      <c r="AC436" s="164"/>
    </row>
    <row r="437" spans="15:29" ht="15">
      <c r="O437" s="164"/>
      <c r="P437" s="164"/>
      <c r="Q437" s="164"/>
      <c r="R437" s="164"/>
      <c r="S437" s="164"/>
      <c r="T437" s="164"/>
      <c r="U437" s="164"/>
      <c r="V437" s="164"/>
      <c r="W437" s="164"/>
      <c r="X437" s="164"/>
      <c r="Y437" s="164"/>
      <c r="Z437" s="164"/>
      <c r="AA437" s="164"/>
      <c r="AB437" s="164"/>
      <c r="AC437" s="164"/>
    </row>
    <row r="438" spans="15:29" ht="15">
      <c r="O438" s="164"/>
      <c r="P438" s="164"/>
      <c r="Q438" s="164"/>
      <c r="R438" s="164"/>
      <c r="S438" s="164"/>
      <c r="T438" s="164"/>
      <c r="U438" s="164"/>
      <c r="V438" s="164"/>
      <c r="W438" s="164"/>
      <c r="X438" s="164"/>
      <c r="Y438" s="164"/>
      <c r="Z438" s="164"/>
      <c r="AA438" s="164"/>
      <c r="AB438" s="164"/>
      <c r="AC438" s="164"/>
    </row>
    <row r="439" spans="15:29" ht="15">
      <c r="O439" s="164"/>
      <c r="P439" s="164"/>
      <c r="Q439" s="164"/>
      <c r="R439" s="164"/>
      <c r="S439" s="164"/>
      <c r="T439" s="164"/>
      <c r="U439" s="164"/>
      <c r="V439" s="164"/>
      <c r="W439" s="164"/>
      <c r="X439" s="164"/>
      <c r="Y439" s="164"/>
      <c r="Z439" s="164"/>
      <c r="AA439" s="164"/>
      <c r="AB439" s="164"/>
      <c r="AC439" s="164"/>
    </row>
    <row r="440" spans="15:29" ht="15">
      <c r="O440" s="164"/>
      <c r="P440" s="164"/>
      <c r="Q440" s="164"/>
      <c r="R440" s="164"/>
      <c r="S440" s="164"/>
      <c r="T440" s="164"/>
      <c r="U440" s="164"/>
      <c r="V440" s="164"/>
      <c r="W440" s="164"/>
      <c r="X440" s="164"/>
      <c r="Y440" s="164"/>
      <c r="Z440" s="164"/>
      <c r="AA440" s="164"/>
      <c r="AB440" s="164"/>
      <c r="AC440" s="164"/>
    </row>
    <row r="441" spans="15:29" ht="15">
      <c r="O441" s="164"/>
      <c r="P441" s="164"/>
      <c r="Q441" s="164"/>
      <c r="R441" s="164"/>
      <c r="S441" s="164"/>
      <c r="T441" s="164"/>
      <c r="U441" s="164"/>
      <c r="V441" s="164"/>
      <c r="W441" s="164"/>
      <c r="X441" s="164"/>
      <c r="Y441" s="164"/>
      <c r="Z441" s="164"/>
      <c r="AA441" s="164"/>
      <c r="AB441" s="164"/>
      <c r="AC441" s="164"/>
    </row>
    <row r="442" spans="15:29" ht="15">
      <c r="O442" s="164"/>
      <c r="P442" s="164"/>
      <c r="Q442" s="164"/>
      <c r="R442" s="164"/>
      <c r="S442" s="164"/>
      <c r="T442" s="164"/>
      <c r="U442" s="164"/>
      <c r="V442" s="164"/>
      <c r="W442" s="164"/>
      <c r="X442" s="164"/>
      <c r="Y442" s="164"/>
      <c r="Z442" s="164"/>
      <c r="AA442" s="164"/>
      <c r="AB442" s="164"/>
      <c r="AC442" s="164"/>
    </row>
    <row r="443" spans="15:29" ht="15">
      <c r="O443" s="164"/>
      <c r="P443" s="164"/>
      <c r="Q443" s="164"/>
      <c r="R443" s="164"/>
      <c r="S443" s="164"/>
      <c r="T443" s="164"/>
      <c r="U443" s="164"/>
      <c r="V443" s="164"/>
      <c r="W443" s="164"/>
      <c r="X443" s="164"/>
      <c r="Y443" s="164"/>
      <c r="Z443" s="164"/>
      <c r="AA443" s="164"/>
      <c r="AB443" s="164"/>
      <c r="AC443" s="164"/>
    </row>
    <row r="444" spans="15:29" ht="15">
      <c r="O444" s="164"/>
      <c r="P444" s="164"/>
      <c r="Q444" s="164"/>
      <c r="R444" s="164"/>
      <c r="S444" s="164"/>
      <c r="T444" s="164"/>
      <c r="U444" s="164"/>
      <c r="V444" s="164"/>
      <c r="W444" s="164"/>
      <c r="X444" s="164"/>
      <c r="Y444" s="164"/>
      <c r="Z444" s="164"/>
      <c r="AA444" s="164"/>
      <c r="AB444" s="164"/>
      <c r="AC444" s="164"/>
    </row>
    <row r="445" spans="15:29" ht="15">
      <c r="O445" s="164"/>
      <c r="P445" s="164"/>
      <c r="Q445" s="164"/>
      <c r="R445" s="164"/>
      <c r="S445" s="164"/>
      <c r="T445" s="164"/>
      <c r="U445" s="164"/>
      <c r="V445" s="164"/>
      <c r="W445" s="164"/>
      <c r="X445" s="164"/>
      <c r="Y445" s="164"/>
      <c r="Z445" s="164"/>
      <c r="AA445" s="164"/>
      <c r="AB445" s="164"/>
      <c r="AC445" s="164"/>
    </row>
    <row r="446" spans="15:29" ht="15">
      <c r="O446" s="164"/>
      <c r="P446" s="164"/>
      <c r="Q446" s="164"/>
      <c r="R446" s="164"/>
      <c r="S446" s="164"/>
      <c r="T446" s="164"/>
      <c r="U446" s="164"/>
      <c r="V446" s="164"/>
      <c r="W446" s="164"/>
      <c r="X446" s="164"/>
      <c r="Y446" s="164"/>
      <c r="Z446" s="164"/>
      <c r="AA446" s="164"/>
      <c r="AB446" s="164"/>
      <c r="AC446" s="164"/>
    </row>
    <row r="447" spans="15:29" ht="15">
      <c r="O447" s="164"/>
      <c r="P447" s="164"/>
      <c r="Q447" s="164"/>
      <c r="R447" s="164"/>
      <c r="S447" s="164"/>
      <c r="T447" s="164"/>
      <c r="U447" s="164"/>
      <c r="V447" s="164"/>
      <c r="W447" s="164"/>
      <c r="X447" s="164"/>
      <c r="Y447" s="164"/>
      <c r="Z447" s="164"/>
      <c r="AA447" s="164"/>
      <c r="AB447" s="164"/>
      <c r="AC447" s="164"/>
    </row>
    <row r="448" spans="15:29" ht="15">
      <c r="O448" s="164"/>
      <c r="P448" s="164"/>
      <c r="Q448" s="164"/>
      <c r="R448" s="164"/>
      <c r="S448" s="164"/>
      <c r="T448" s="164"/>
      <c r="U448" s="164"/>
      <c r="V448" s="164"/>
      <c r="W448" s="164"/>
      <c r="X448" s="164"/>
      <c r="Y448" s="164"/>
      <c r="Z448" s="164"/>
      <c r="AA448" s="164"/>
      <c r="AB448" s="164"/>
      <c r="AC448" s="164"/>
    </row>
    <row r="449" spans="15:29" ht="15">
      <c r="O449" s="164"/>
      <c r="P449" s="164"/>
      <c r="Q449" s="164"/>
      <c r="R449" s="164"/>
      <c r="S449" s="164"/>
      <c r="T449" s="164"/>
      <c r="U449" s="164"/>
      <c r="V449" s="164"/>
      <c r="W449" s="164"/>
      <c r="X449" s="164"/>
      <c r="Y449" s="164"/>
      <c r="Z449" s="164"/>
      <c r="AA449" s="164"/>
      <c r="AB449" s="164"/>
      <c r="AC449" s="164"/>
    </row>
    <row r="450" spans="15:29" ht="15">
      <c r="O450" s="164"/>
      <c r="P450" s="164"/>
      <c r="Q450" s="164"/>
      <c r="R450" s="164"/>
      <c r="S450" s="164"/>
      <c r="T450" s="164"/>
      <c r="U450" s="164"/>
      <c r="V450" s="164"/>
      <c r="W450" s="164"/>
      <c r="X450" s="164"/>
      <c r="Y450" s="164"/>
      <c r="Z450" s="164"/>
      <c r="AA450" s="164"/>
      <c r="AB450" s="164"/>
      <c r="AC450" s="164"/>
    </row>
    <row r="451" spans="15:29" ht="15">
      <c r="O451" s="164"/>
      <c r="P451" s="164"/>
      <c r="Q451" s="164"/>
      <c r="R451" s="164"/>
      <c r="S451" s="164"/>
      <c r="T451" s="164"/>
      <c r="U451" s="164"/>
      <c r="V451" s="164"/>
      <c r="W451" s="164"/>
      <c r="X451" s="164"/>
      <c r="Y451" s="164"/>
      <c r="Z451" s="164"/>
      <c r="AA451" s="164"/>
      <c r="AB451" s="164"/>
      <c r="AC451" s="164"/>
    </row>
    <row r="452" spans="15:29" ht="15">
      <c r="O452" s="164"/>
      <c r="P452" s="164"/>
      <c r="Q452" s="164"/>
      <c r="R452" s="164"/>
      <c r="S452" s="164"/>
      <c r="T452" s="164"/>
      <c r="U452" s="164"/>
      <c r="V452" s="164"/>
      <c r="W452" s="164"/>
      <c r="X452" s="164"/>
      <c r="Y452" s="164"/>
      <c r="Z452" s="164"/>
      <c r="AA452" s="164"/>
      <c r="AB452" s="164"/>
      <c r="AC452" s="164"/>
    </row>
    <row r="453" spans="15:29" ht="15">
      <c r="O453" s="164"/>
      <c r="P453" s="164"/>
      <c r="Q453" s="164"/>
      <c r="R453" s="164"/>
      <c r="S453" s="164"/>
      <c r="T453" s="164"/>
      <c r="U453" s="164"/>
      <c r="V453" s="164"/>
      <c r="W453" s="164"/>
      <c r="X453" s="164"/>
      <c r="Y453" s="164"/>
      <c r="Z453" s="164"/>
      <c r="AA453" s="164"/>
      <c r="AB453" s="164"/>
      <c r="AC453" s="164"/>
    </row>
    <row r="454" spans="15:29" ht="15">
      <c r="O454" s="164"/>
      <c r="P454" s="164"/>
      <c r="Q454" s="164"/>
      <c r="R454" s="164"/>
      <c r="S454" s="164"/>
      <c r="T454" s="164"/>
      <c r="U454" s="164"/>
      <c r="V454" s="164"/>
      <c r="W454" s="164"/>
      <c r="X454" s="164"/>
      <c r="Y454" s="164"/>
      <c r="Z454" s="164"/>
      <c r="AA454" s="164"/>
      <c r="AB454" s="164"/>
      <c r="AC454" s="164"/>
    </row>
    <row r="455" spans="15:29" ht="15">
      <c r="O455" s="164"/>
      <c r="P455" s="164"/>
      <c r="Q455" s="164"/>
      <c r="R455" s="164"/>
      <c r="S455" s="164"/>
      <c r="T455" s="164"/>
      <c r="U455" s="164"/>
      <c r="V455" s="164"/>
      <c r="W455" s="164"/>
      <c r="X455" s="164"/>
      <c r="Y455" s="164"/>
      <c r="Z455" s="164"/>
      <c r="AA455" s="164"/>
      <c r="AB455" s="164"/>
      <c r="AC455" s="164"/>
    </row>
    <row r="456" spans="15:29" ht="15">
      <c r="O456" s="164"/>
      <c r="P456" s="164"/>
      <c r="Q456" s="164"/>
      <c r="R456" s="164"/>
      <c r="S456" s="164"/>
      <c r="T456" s="164"/>
      <c r="U456" s="164"/>
      <c r="V456" s="164"/>
      <c r="W456" s="164"/>
      <c r="X456" s="164"/>
      <c r="Y456" s="164"/>
      <c r="Z456" s="164"/>
      <c r="AA456" s="164"/>
      <c r="AB456" s="164"/>
      <c r="AC456" s="164"/>
    </row>
    <row r="457" spans="15:29" ht="15">
      <c r="O457" s="164"/>
      <c r="P457" s="164"/>
      <c r="Q457" s="164"/>
      <c r="R457" s="164"/>
      <c r="S457" s="164"/>
      <c r="T457" s="164"/>
      <c r="U457" s="164"/>
      <c r="V457" s="164"/>
      <c r="W457" s="164"/>
      <c r="X457" s="164"/>
      <c r="Y457" s="164"/>
      <c r="Z457" s="164"/>
      <c r="AA457" s="164"/>
      <c r="AB457" s="164"/>
      <c r="AC457" s="164"/>
    </row>
    <row r="458" spans="15:29" ht="15">
      <c r="O458" s="164"/>
      <c r="P458" s="164"/>
      <c r="Q458" s="164"/>
      <c r="R458" s="164"/>
      <c r="S458" s="164"/>
      <c r="T458" s="164"/>
      <c r="U458" s="164"/>
      <c r="V458" s="164"/>
      <c r="W458" s="164"/>
      <c r="X458" s="164"/>
      <c r="Y458" s="164"/>
      <c r="Z458" s="164"/>
      <c r="AA458" s="164"/>
      <c r="AB458" s="164"/>
      <c r="AC458" s="164"/>
    </row>
    <row r="459" spans="15:29" ht="15">
      <c r="O459" s="164"/>
      <c r="P459" s="164"/>
      <c r="Q459" s="164"/>
      <c r="R459" s="164"/>
      <c r="S459" s="164"/>
      <c r="T459" s="164"/>
      <c r="U459" s="164"/>
      <c r="V459" s="164"/>
      <c r="W459" s="164"/>
      <c r="X459" s="164"/>
      <c r="Y459" s="164"/>
      <c r="Z459" s="164"/>
      <c r="AA459" s="164"/>
      <c r="AB459" s="164"/>
      <c r="AC459" s="164"/>
    </row>
    <row r="460" spans="15:29" ht="15">
      <c r="O460" s="164"/>
      <c r="P460" s="164"/>
      <c r="Q460" s="164"/>
      <c r="R460" s="164"/>
      <c r="S460" s="164"/>
      <c r="T460" s="164"/>
      <c r="U460" s="164"/>
      <c r="V460" s="164"/>
      <c r="W460" s="164"/>
      <c r="X460" s="164"/>
      <c r="Y460" s="164"/>
      <c r="Z460" s="164"/>
      <c r="AA460" s="164"/>
      <c r="AB460" s="164"/>
      <c r="AC460" s="164"/>
    </row>
    <row r="461" spans="15:29" ht="15">
      <c r="O461" s="164"/>
      <c r="P461" s="164"/>
      <c r="Q461" s="164"/>
      <c r="R461" s="164"/>
      <c r="S461" s="164"/>
      <c r="T461" s="164"/>
      <c r="U461" s="164"/>
      <c r="V461" s="164"/>
      <c r="W461" s="164"/>
      <c r="X461" s="164"/>
      <c r="Y461" s="164"/>
      <c r="Z461" s="164"/>
      <c r="AA461" s="164"/>
      <c r="AB461" s="164"/>
      <c r="AC461" s="164"/>
    </row>
    <row r="462" spans="15:29" ht="15">
      <c r="O462" s="164"/>
      <c r="P462" s="164"/>
      <c r="Q462" s="164"/>
      <c r="R462" s="164"/>
      <c r="S462" s="164"/>
      <c r="T462" s="164"/>
      <c r="U462" s="164"/>
      <c r="V462" s="164"/>
      <c r="W462" s="164"/>
      <c r="X462" s="164"/>
      <c r="Y462" s="164"/>
      <c r="Z462" s="164"/>
      <c r="AA462" s="164"/>
      <c r="AB462" s="164"/>
      <c r="AC462" s="164"/>
    </row>
    <row r="463" spans="15:29" ht="15">
      <c r="O463" s="164"/>
      <c r="P463" s="164"/>
      <c r="Q463" s="164"/>
      <c r="R463" s="164"/>
      <c r="S463" s="164"/>
      <c r="T463" s="164"/>
      <c r="U463" s="164"/>
      <c r="V463" s="164"/>
      <c r="W463" s="164"/>
      <c r="X463" s="164"/>
      <c r="Y463" s="164"/>
      <c r="Z463" s="164"/>
      <c r="AA463" s="164"/>
      <c r="AB463" s="164"/>
      <c r="AC463" s="164"/>
    </row>
    <row r="464" spans="15:29" ht="15">
      <c r="O464" s="164"/>
      <c r="P464" s="164"/>
      <c r="Q464" s="164"/>
      <c r="R464" s="164"/>
      <c r="S464" s="164"/>
      <c r="T464" s="164"/>
      <c r="U464" s="164"/>
      <c r="V464" s="164"/>
      <c r="W464" s="164"/>
      <c r="X464" s="164"/>
      <c r="Y464" s="164"/>
      <c r="Z464" s="164"/>
      <c r="AA464" s="164"/>
      <c r="AB464" s="164"/>
      <c r="AC464" s="164"/>
    </row>
    <row r="465" spans="15:29" ht="15">
      <c r="O465" s="164"/>
      <c r="P465" s="164"/>
      <c r="Q465" s="164"/>
      <c r="R465" s="164"/>
      <c r="S465" s="164"/>
      <c r="T465" s="164"/>
      <c r="U465" s="164"/>
      <c r="V465" s="164"/>
      <c r="W465" s="164"/>
      <c r="X465" s="164"/>
      <c r="Y465" s="164"/>
      <c r="Z465" s="164"/>
      <c r="AA465" s="164"/>
      <c r="AB465" s="164"/>
      <c r="AC465" s="164"/>
    </row>
    <row r="466" spans="15:29" ht="15">
      <c r="O466" s="164"/>
      <c r="P466" s="164"/>
      <c r="Q466" s="164"/>
      <c r="R466" s="164"/>
      <c r="S466" s="164"/>
      <c r="T466" s="164"/>
      <c r="U466" s="164"/>
      <c r="V466" s="164"/>
      <c r="W466" s="164"/>
      <c r="X466" s="164"/>
      <c r="Y466" s="164"/>
      <c r="Z466" s="164"/>
      <c r="AA466" s="164"/>
      <c r="AB466" s="164"/>
      <c r="AC466" s="164"/>
    </row>
    <row r="467" spans="15:29" ht="15">
      <c r="O467" s="164"/>
      <c r="P467" s="164"/>
      <c r="Q467" s="164"/>
      <c r="R467" s="164"/>
      <c r="S467" s="164"/>
      <c r="T467" s="164"/>
      <c r="U467" s="164"/>
      <c r="V467" s="164"/>
      <c r="W467" s="164"/>
      <c r="X467" s="164"/>
      <c r="Y467" s="164"/>
      <c r="Z467" s="164"/>
      <c r="AA467" s="164"/>
      <c r="AB467" s="164"/>
      <c r="AC467" s="164"/>
    </row>
    <row r="468" spans="15:29" ht="15">
      <c r="O468" s="164"/>
      <c r="P468" s="164"/>
      <c r="Q468" s="164"/>
      <c r="R468" s="164"/>
      <c r="S468" s="164"/>
      <c r="T468" s="164"/>
      <c r="U468" s="164"/>
      <c r="V468" s="164"/>
      <c r="W468" s="164"/>
      <c r="X468" s="164"/>
      <c r="Y468" s="164"/>
      <c r="Z468" s="164"/>
      <c r="AA468" s="164"/>
      <c r="AB468" s="164"/>
      <c r="AC468" s="164"/>
    </row>
    <row r="469" spans="15:29" ht="15">
      <c r="O469" s="164"/>
      <c r="P469" s="164"/>
      <c r="Q469" s="164"/>
      <c r="R469" s="164"/>
      <c r="S469" s="164"/>
      <c r="T469" s="164"/>
      <c r="U469" s="164"/>
      <c r="V469" s="164"/>
      <c r="W469" s="164"/>
      <c r="X469" s="164"/>
      <c r="Y469" s="164"/>
      <c r="Z469" s="164"/>
      <c r="AA469" s="164"/>
      <c r="AB469" s="164"/>
      <c r="AC469" s="164"/>
    </row>
    <row r="470" spans="15:29" ht="15">
      <c r="O470" s="164"/>
      <c r="P470" s="164"/>
      <c r="Q470" s="164"/>
      <c r="R470" s="164"/>
      <c r="S470" s="164"/>
      <c r="T470" s="164"/>
      <c r="U470" s="164"/>
      <c r="V470" s="164"/>
      <c r="W470" s="164"/>
      <c r="X470" s="164"/>
      <c r="Y470" s="164"/>
      <c r="Z470" s="164"/>
      <c r="AA470" s="164"/>
      <c r="AB470" s="164"/>
      <c r="AC470" s="164"/>
    </row>
    <row r="471" spans="15:29" ht="15">
      <c r="O471" s="164"/>
      <c r="P471" s="164"/>
      <c r="Q471" s="164"/>
      <c r="R471" s="164"/>
      <c r="S471" s="164"/>
      <c r="T471" s="164"/>
      <c r="U471" s="164"/>
      <c r="V471" s="164"/>
      <c r="W471" s="164"/>
      <c r="X471" s="164"/>
      <c r="Y471" s="164"/>
      <c r="Z471" s="164"/>
      <c r="AA471" s="164"/>
      <c r="AB471" s="164"/>
      <c r="AC471" s="164"/>
    </row>
    <row r="472" spans="15:29" ht="15">
      <c r="O472" s="164"/>
      <c r="P472" s="164"/>
      <c r="Q472" s="164"/>
      <c r="R472" s="164"/>
      <c r="S472" s="164"/>
      <c r="T472" s="164"/>
      <c r="U472" s="164"/>
      <c r="V472" s="164"/>
      <c r="W472" s="164"/>
      <c r="X472" s="164"/>
      <c r="Y472" s="164"/>
      <c r="Z472" s="164"/>
      <c r="AA472" s="164"/>
      <c r="AB472" s="164"/>
      <c r="AC472" s="164"/>
    </row>
    <row r="473" spans="15:29" ht="15">
      <c r="O473" s="164"/>
      <c r="P473" s="164"/>
      <c r="Q473" s="164"/>
      <c r="R473" s="164"/>
      <c r="S473" s="164"/>
      <c r="T473" s="164"/>
      <c r="U473" s="164"/>
      <c r="V473" s="164"/>
      <c r="W473" s="164"/>
      <c r="X473" s="164"/>
      <c r="Y473" s="164"/>
      <c r="Z473" s="164"/>
      <c r="AA473" s="164"/>
      <c r="AB473" s="164"/>
      <c r="AC473" s="164"/>
    </row>
    <row r="474" spans="15:29" ht="15">
      <c r="O474" s="164"/>
      <c r="P474" s="164"/>
      <c r="Q474" s="164"/>
      <c r="R474" s="164"/>
      <c r="S474" s="164"/>
      <c r="T474" s="164"/>
      <c r="U474" s="164"/>
      <c r="V474" s="164"/>
      <c r="W474" s="164"/>
      <c r="X474" s="164"/>
      <c r="Y474" s="164"/>
      <c r="Z474" s="164"/>
      <c r="AA474" s="164"/>
      <c r="AB474" s="164"/>
      <c r="AC474" s="164"/>
    </row>
    <row r="475" spans="15:29" ht="15">
      <c r="O475" s="164"/>
      <c r="P475" s="164"/>
      <c r="Q475" s="164"/>
      <c r="R475" s="164"/>
      <c r="S475" s="164"/>
      <c r="T475" s="164"/>
      <c r="U475" s="164"/>
      <c r="V475" s="164"/>
      <c r="W475" s="164"/>
      <c r="X475" s="164"/>
      <c r="Y475" s="164"/>
      <c r="Z475" s="164"/>
      <c r="AA475" s="164"/>
      <c r="AB475" s="164"/>
      <c r="AC475" s="164"/>
    </row>
    <row r="476" spans="15:29" ht="15">
      <c r="O476" s="164"/>
      <c r="P476" s="164"/>
      <c r="Q476" s="164"/>
      <c r="R476" s="164"/>
      <c r="S476" s="164"/>
      <c r="T476" s="164"/>
      <c r="U476" s="164"/>
      <c r="V476" s="164"/>
      <c r="W476" s="164"/>
      <c r="X476" s="164"/>
      <c r="Y476" s="164"/>
      <c r="Z476" s="164"/>
      <c r="AA476" s="164"/>
      <c r="AB476" s="164"/>
      <c r="AC476" s="164"/>
    </row>
    <row r="477" spans="15:29" ht="15">
      <c r="O477" s="164"/>
      <c r="P477" s="164"/>
      <c r="Q477" s="164"/>
      <c r="R477" s="164"/>
      <c r="S477" s="164"/>
      <c r="T477" s="164"/>
      <c r="U477" s="164"/>
      <c r="V477" s="164"/>
      <c r="W477" s="164"/>
      <c r="X477" s="164"/>
      <c r="Y477" s="164"/>
      <c r="Z477" s="164"/>
      <c r="AA477" s="164"/>
      <c r="AB477" s="164"/>
      <c r="AC477" s="164"/>
    </row>
    <row r="478" spans="15:29" ht="15">
      <c r="O478" s="164"/>
      <c r="P478" s="164"/>
      <c r="Q478" s="164"/>
      <c r="R478" s="164"/>
      <c r="S478" s="164"/>
      <c r="T478" s="164"/>
      <c r="U478" s="164"/>
      <c r="V478" s="164"/>
      <c r="W478" s="164"/>
      <c r="X478" s="164"/>
      <c r="Y478" s="164"/>
      <c r="Z478" s="164"/>
      <c r="AA478" s="164"/>
      <c r="AB478" s="164"/>
      <c r="AC478" s="164"/>
    </row>
    <row r="479" spans="15:29" ht="15">
      <c r="O479" s="164"/>
      <c r="P479" s="164"/>
      <c r="Q479" s="164"/>
      <c r="R479" s="164"/>
      <c r="S479" s="164"/>
      <c r="T479" s="164"/>
      <c r="U479" s="164"/>
      <c r="V479" s="164"/>
      <c r="W479" s="164"/>
      <c r="X479" s="164"/>
      <c r="Y479" s="164"/>
      <c r="Z479" s="164"/>
      <c r="AA479" s="164"/>
      <c r="AB479" s="164"/>
      <c r="AC479" s="164"/>
    </row>
    <row r="480" spans="15:29" ht="15">
      <c r="O480" s="164"/>
      <c r="P480" s="164"/>
      <c r="Q480" s="164"/>
      <c r="R480" s="164"/>
      <c r="S480" s="164"/>
      <c r="T480" s="164"/>
      <c r="U480" s="164"/>
      <c r="V480" s="164"/>
      <c r="W480" s="164"/>
      <c r="X480" s="164"/>
      <c r="Y480" s="164"/>
      <c r="Z480" s="164"/>
      <c r="AA480" s="164"/>
      <c r="AB480" s="164"/>
      <c r="AC480" s="164"/>
    </row>
    <row r="481" spans="15:29" ht="15">
      <c r="O481" s="164"/>
      <c r="P481" s="164"/>
      <c r="Q481" s="164"/>
      <c r="R481" s="164"/>
      <c r="S481" s="164"/>
      <c r="T481" s="164"/>
      <c r="U481" s="164"/>
      <c r="V481" s="164"/>
      <c r="W481" s="164"/>
      <c r="X481" s="164"/>
      <c r="Y481" s="164"/>
      <c r="Z481" s="164"/>
      <c r="AA481" s="164"/>
      <c r="AB481" s="164"/>
      <c r="AC481" s="164"/>
    </row>
    <row r="482" spans="15:29" ht="15">
      <c r="O482" s="164"/>
      <c r="P482" s="164"/>
      <c r="Q482" s="164"/>
      <c r="R482" s="164"/>
      <c r="S482" s="164"/>
      <c r="T482" s="164"/>
      <c r="U482" s="164"/>
      <c r="V482" s="164"/>
      <c r="W482" s="164"/>
      <c r="X482" s="164"/>
      <c r="Y482" s="164"/>
      <c r="Z482" s="164"/>
      <c r="AA482" s="164"/>
      <c r="AB482" s="164"/>
      <c r="AC482" s="164"/>
    </row>
    <row r="483" spans="15:29" ht="15">
      <c r="O483" s="164"/>
      <c r="P483" s="164"/>
      <c r="Q483" s="164"/>
      <c r="R483" s="164"/>
      <c r="S483" s="164"/>
      <c r="T483" s="164"/>
      <c r="U483" s="164"/>
      <c r="V483" s="164"/>
      <c r="W483" s="164"/>
      <c r="X483" s="164"/>
      <c r="Y483" s="164"/>
      <c r="Z483" s="164"/>
      <c r="AA483" s="164"/>
      <c r="AB483" s="164"/>
      <c r="AC483" s="164"/>
    </row>
    <row r="484" spans="15:29" ht="15">
      <c r="O484" s="164"/>
      <c r="P484" s="164"/>
      <c r="Q484" s="164"/>
      <c r="R484" s="164"/>
      <c r="S484" s="164"/>
      <c r="T484" s="164"/>
      <c r="U484" s="164"/>
      <c r="V484" s="164"/>
      <c r="W484" s="164"/>
      <c r="X484" s="164"/>
      <c r="Y484" s="164"/>
      <c r="Z484" s="164"/>
      <c r="AA484" s="164"/>
      <c r="AB484" s="164"/>
      <c r="AC484" s="164"/>
    </row>
    <row r="485" spans="15:29" ht="15">
      <c r="O485" s="164"/>
      <c r="P485" s="164"/>
      <c r="Q485" s="164"/>
      <c r="R485" s="164"/>
      <c r="S485" s="164"/>
      <c r="T485" s="164"/>
      <c r="U485" s="164"/>
      <c r="V485" s="164"/>
      <c r="W485" s="164"/>
      <c r="X485" s="164"/>
      <c r="Y485" s="164"/>
      <c r="Z485" s="164"/>
      <c r="AA485" s="164"/>
      <c r="AB485" s="164"/>
      <c r="AC485" s="164"/>
    </row>
    <row r="486" spans="15:29" ht="15">
      <c r="O486" s="164"/>
      <c r="P486" s="164"/>
      <c r="Q486" s="164"/>
      <c r="R486" s="164"/>
      <c r="S486" s="164"/>
      <c r="T486" s="164"/>
      <c r="U486" s="164"/>
      <c r="V486" s="164"/>
      <c r="W486" s="164"/>
      <c r="X486" s="164"/>
      <c r="Y486" s="164"/>
      <c r="Z486" s="164"/>
      <c r="AA486" s="164"/>
      <c r="AB486" s="164"/>
      <c r="AC486" s="164"/>
    </row>
    <row r="487" spans="15:29" ht="15">
      <c r="O487" s="164"/>
      <c r="P487" s="164"/>
      <c r="Q487" s="164"/>
      <c r="R487" s="164"/>
      <c r="S487" s="164"/>
      <c r="T487" s="164"/>
      <c r="U487" s="164"/>
      <c r="V487" s="164"/>
      <c r="W487" s="164"/>
      <c r="X487" s="164"/>
      <c r="Y487" s="164"/>
      <c r="Z487" s="164"/>
      <c r="AA487" s="164"/>
      <c r="AB487" s="164"/>
      <c r="AC487" s="164"/>
    </row>
    <row r="488" spans="15:29" ht="15">
      <c r="O488" s="164"/>
      <c r="P488" s="164"/>
      <c r="Q488" s="164"/>
      <c r="R488" s="164"/>
      <c r="S488" s="164"/>
      <c r="T488" s="164"/>
      <c r="U488" s="164"/>
      <c r="V488" s="164"/>
      <c r="W488" s="164"/>
      <c r="X488" s="164"/>
      <c r="Y488" s="164"/>
      <c r="Z488" s="164"/>
      <c r="AA488" s="164"/>
      <c r="AB488" s="164"/>
      <c r="AC488" s="164"/>
    </row>
    <row r="489" spans="15:29" ht="15">
      <c r="O489" s="164"/>
      <c r="P489" s="164"/>
      <c r="Q489" s="164"/>
      <c r="R489" s="164"/>
      <c r="S489" s="164"/>
      <c r="T489" s="164"/>
      <c r="U489" s="164"/>
      <c r="V489" s="164"/>
      <c r="W489" s="164"/>
      <c r="X489" s="164"/>
      <c r="Y489" s="164"/>
      <c r="Z489" s="164"/>
      <c r="AA489" s="164"/>
      <c r="AB489" s="164"/>
      <c r="AC489" s="164"/>
    </row>
    <row r="490" spans="15:29" ht="15">
      <c r="O490" s="164"/>
      <c r="P490" s="164"/>
      <c r="Q490" s="164"/>
      <c r="R490" s="164"/>
      <c r="S490" s="164"/>
      <c r="T490" s="164"/>
      <c r="U490" s="164"/>
      <c r="V490" s="164"/>
      <c r="W490" s="164"/>
      <c r="X490" s="164"/>
      <c r="Y490" s="164"/>
      <c r="Z490" s="164"/>
      <c r="AA490" s="164"/>
      <c r="AB490" s="164"/>
      <c r="AC490" s="164"/>
    </row>
    <row r="491" spans="15:29" ht="15">
      <c r="O491" s="164"/>
      <c r="P491" s="164"/>
      <c r="Q491" s="164"/>
      <c r="R491" s="164"/>
      <c r="S491" s="164"/>
      <c r="T491" s="164"/>
      <c r="U491" s="164"/>
      <c r="V491" s="164"/>
      <c r="W491" s="164"/>
      <c r="X491" s="164"/>
      <c r="Y491" s="164"/>
      <c r="Z491" s="164"/>
      <c r="AA491" s="164"/>
      <c r="AB491" s="164"/>
      <c r="AC491" s="164"/>
    </row>
    <row r="492" spans="15:29" ht="15">
      <c r="O492" s="164"/>
      <c r="P492" s="164"/>
      <c r="Q492" s="164"/>
      <c r="R492" s="164"/>
      <c r="S492" s="164"/>
      <c r="T492" s="164"/>
      <c r="U492" s="164"/>
      <c r="V492" s="164"/>
      <c r="W492" s="164"/>
      <c r="X492" s="164"/>
      <c r="Y492" s="164"/>
      <c r="Z492" s="164"/>
      <c r="AA492" s="164"/>
      <c r="AB492" s="164"/>
      <c r="AC492" s="164"/>
    </row>
    <row r="493" spans="15:29" ht="15">
      <c r="O493" s="164"/>
      <c r="P493" s="164"/>
      <c r="Q493" s="164"/>
      <c r="R493" s="164"/>
      <c r="S493" s="164"/>
      <c r="T493" s="164"/>
      <c r="U493" s="164"/>
      <c r="V493" s="164"/>
      <c r="W493" s="164"/>
      <c r="X493" s="164"/>
      <c r="Y493" s="164"/>
      <c r="Z493" s="164"/>
      <c r="AA493" s="164"/>
      <c r="AB493" s="164"/>
      <c r="AC493" s="164"/>
    </row>
    <row r="494" spans="15:29" ht="15">
      <c r="O494" s="164"/>
      <c r="P494" s="164"/>
      <c r="Q494" s="164"/>
      <c r="R494" s="164"/>
      <c r="S494" s="164"/>
      <c r="T494" s="164"/>
      <c r="U494" s="164"/>
      <c r="V494" s="164"/>
      <c r="W494" s="164"/>
      <c r="X494" s="164"/>
      <c r="Y494" s="164"/>
      <c r="Z494" s="164"/>
      <c r="AA494" s="164"/>
      <c r="AB494" s="164"/>
      <c r="AC494" s="164"/>
    </row>
    <row r="495" spans="15:29" ht="15">
      <c r="O495" s="164"/>
      <c r="P495" s="164"/>
      <c r="Q495" s="164"/>
      <c r="R495" s="164"/>
      <c r="S495" s="164"/>
      <c r="T495" s="164"/>
      <c r="U495" s="164"/>
      <c r="V495" s="164"/>
      <c r="W495" s="164"/>
      <c r="X495" s="164"/>
      <c r="Y495" s="164"/>
      <c r="Z495" s="164"/>
      <c r="AA495" s="164"/>
      <c r="AB495" s="164"/>
      <c r="AC495" s="164"/>
    </row>
    <row r="496" spans="15:29" ht="15">
      <c r="O496" s="164"/>
      <c r="P496" s="164"/>
      <c r="Q496" s="164"/>
      <c r="R496" s="164"/>
      <c r="S496" s="164"/>
      <c r="T496" s="164"/>
      <c r="U496" s="164"/>
      <c r="V496" s="164"/>
      <c r="W496" s="164"/>
      <c r="X496" s="164"/>
      <c r="Y496" s="164"/>
      <c r="Z496" s="164"/>
      <c r="AA496" s="164"/>
      <c r="AB496" s="164"/>
      <c r="AC496" s="164"/>
    </row>
    <row r="497" spans="15:29" ht="15">
      <c r="O497" s="164"/>
      <c r="P497" s="164"/>
      <c r="Q497" s="164"/>
      <c r="R497" s="164"/>
      <c r="S497" s="164"/>
      <c r="T497" s="164"/>
      <c r="U497" s="164"/>
      <c r="V497" s="164"/>
      <c r="W497" s="164"/>
      <c r="X497" s="164"/>
      <c r="Y497" s="164"/>
      <c r="Z497" s="164"/>
      <c r="AA497" s="164"/>
      <c r="AB497" s="164"/>
      <c r="AC497" s="164"/>
    </row>
    <row r="498" spans="15:29" ht="15">
      <c r="O498" s="164"/>
      <c r="P498" s="164"/>
      <c r="Q498" s="164"/>
      <c r="R498" s="164"/>
      <c r="S498" s="164"/>
      <c r="T498" s="164"/>
      <c r="U498" s="164"/>
      <c r="V498" s="164"/>
      <c r="W498" s="164"/>
      <c r="X498" s="164"/>
      <c r="Y498" s="164"/>
      <c r="Z498" s="164"/>
      <c r="AA498" s="164"/>
      <c r="AB498" s="164"/>
      <c r="AC498" s="164"/>
    </row>
    <row r="499" spans="15:29" ht="15">
      <c r="O499" s="164"/>
      <c r="P499" s="164"/>
      <c r="Q499" s="164"/>
      <c r="R499" s="164"/>
      <c r="S499" s="164"/>
      <c r="T499" s="164"/>
      <c r="U499" s="164"/>
      <c r="V499" s="164"/>
      <c r="W499" s="164"/>
      <c r="X499" s="164"/>
      <c r="Y499" s="164"/>
      <c r="Z499" s="164"/>
      <c r="AA499" s="164"/>
      <c r="AB499" s="164"/>
      <c r="AC499" s="164"/>
    </row>
    <row r="500" spans="15:29" ht="15">
      <c r="O500" s="164"/>
      <c r="P500" s="164"/>
      <c r="Q500" s="164"/>
      <c r="R500" s="164"/>
      <c r="S500" s="164"/>
      <c r="T500" s="164"/>
      <c r="U500" s="164"/>
      <c r="V500" s="164"/>
      <c r="W500" s="164"/>
      <c r="X500" s="164"/>
      <c r="Y500" s="164"/>
      <c r="Z500" s="164"/>
      <c r="AA500" s="164"/>
      <c r="AB500" s="164"/>
      <c r="AC500" s="164"/>
    </row>
    <row r="501" spans="15:29" ht="15">
      <c r="O501" s="164"/>
      <c r="P501" s="164"/>
      <c r="Q501" s="164"/>
      <c r="R501" s="164"/>
      <c r="S501" s="164"/>
      <c r="T501" s="164"/>
      <c r="U501" s="164"/>
      <c r="V501" s="164"/>
      <c r="W501" s="164"/>
      <c r="X501" s="164"/>
      <c r="Y501" s="164"/>
      <c r="Z501" s="164"/>
      <c r="AA501" s="164"/>
      <c r="AB501" s="164"/>
      <c r="AC501" s="164"/>
    </row>
    <row r="502" spans="15:29" ht="15">
      <c r="O502" s="164"/>
      <c r="P502" s="164"/>
      <c r="Q502" s="164"/>
      <c r="R502" s="164"/>
      <c r="S502" s="164"/>
      <c r="T502" s="164"/>
      <c r="U502" s="164"/>
      <c r="V502" s="164"/>
      <c r="W502" s="164"/>
      <c r="X502" s="164"/>
      <c r="Y502" s="164"/>
      <c r="Z502" s="164"/>
      <c r="AA502" s="164"/>
      <c r="AB502" s="164"/>
      <c r="AC502" s="164"/>
    </row>
    <row r="503" spans="15:29" ht="15">
      <c r="O503" s="164"/>
      <c r="P503" s="164"/>
      <c r="Q503" s="164"/>
      <c r="R503" s="164"/>
      <c r="S503" s="164"/>
      <c r="T503" s="164"/>
      <c r="U503" s="164"/>
      <c r="V503" s="164"/>
      <c r="W503" s="164"/>
      <c r="X503" s="164"/>
      <c r="Y503" s="164"/>
      <c r="Z503" s="164"/>
      <c r="AA503" s="164"/>
      <c r="AB503" s="164"/>
      <c r="AC503" s="164"/>
    </row>
    <row r="504" spans="15:29" ht="15">
      <c r="O504" s="164"/>
      <c r="P504" s="164"/>
      <c r="Q504" s="164"/>
      <c r="R504" s="164"/>
      <c r="S504" s="164"/>
      <c r="T504" s="164"/>
      <c r="U504" s="164"/>
      <c r="V504" s="164"/>
      <c r="W504" s="164"/>
      <c r="X504" s="164"/>
      <c r="Y504" s="164"/>
      <c r="Z504" s="164"/>
      <c r="AA504" s="164"/>
      <c r="AB504" s="164"/>
      <c r="AC504" s="164"/>
    </row>
    <row r="505" spans="15:29" ht="15">
      <c r="O505" s="164"/>
      <c r="P505" s="164"/>
      <c r="Q505" s="164"/>
      <c r="R505" s="164"/>
      <c r="S505" s="164"/>
      <c r="T505" s="164"/>
      <c r="U505" s="164"/>
      <c r="V505" s="164"/>
      <c r="W505" s="164"/>
      <c r="X505" s="164"/>
      <c r="Y505" s="164"/>
      <c r="Z505" s="164"/>
      <c r="AA505" s="164"/>
      <c r="AB505" s="164"/>
      <c r="AC505" s="164"/>
    </row>
    <row r="506" spans="15:29" ht="15">
      <c r="O506" s="164"/>
      <c r="P506" s="164"/>
      <c r="Q506" s="164"/>
      <c r="R506" s="164"/>
      <c r="S506" s="164"/>
      <c r="T506" s="164"/>
      <c r="U506" s="164"/>
      <c r="V506" s="164"/>
      <c r="W506" s="164"/>
      <c r="X506" s="164"/>
      <c r="Y506" s="164"/>
      <c r="Z506" s="164"/>
      <c r="AA506" s="164"/>
      <c r="AB506" s="164"/>
      <c r="AC506" s="164"/>
    </row>
    <row r="507" spans="15:29" ht="15">
      <c r="O507" s="164"/>
      <c r="P507" s="164"/>
      <c r="Q507" s="164"/>
      <c r="R507" s="164"/>
      <c r="S507" s="164"/>
      <c r="T507" s="164"/>
      <c r="U507" s="164"/>
      <c r="V507" s="164"/>
      <c r="W507" s="164"/>
      <c r="X507" s="164"/>
      <c r="Y507" s="164"/>
      <c r="Z507" s="164"/>
      <c r="AA507" s="164"/>
      <c r="AB507" s="164"/>
      <c r="AC507" s="164"/>
    </row>
    <row r="508" spans="15:29" ht="15">
      <c r="O508" s="164"/>
      <c r="P508" s="164"/>
      <c r="Q508" s="164"/>
      <c r="R508" s="164"/>
      <c r="S508" s="164"/>
      <c r="T508" s="164"/>
      <c r="U508" s="164"/>
      <c r="V508" s="164"/>
      <c r="W508" s="164"/>
      <c r="X508" s="164"/>
      <c r="Y508" s="164"/>
      <c r="Z508" s="164"/>
      <c r="AA508" s="164"/>
      <c r="AB508" s="164"/>
      <c r="AC508" s="164"/>
    </row>
    <row r="509" spans="15:29" ht="15">
      <c r="O509" s="164"/>
      <c r="P509" s="164"/>
      <c r="Q509" s="164"/>
      <c r="R509" s="164"/>
      <c r="S509" s="164"/>
      <c r="T509" s="164"/>
      <c r="U509" s="164"/>
      <c r="V509" s="164"/>
      <c r="W509" s="164"/>
      <c r="X509" s="164"/>
      <c r="Y509" s="164"/>
      <c r="Z509" s="164"/>
      <c r="AA509" s="164"/>
      <c r="AB509" s="164"/>
      <c r="AC509" s="164"/>
    </row>
    <row r="510" spans="15:29" ht="15">
      <c r="O510" s="164"/>
      <c r="P510" s="164"/>
      <c r="Q510" s="164"/>
      <c r="R510" s="164"/>
      <c r="S510" s="164"/>
      <c r="T510" s="164"/>
      <c r="U510" s="164"/>
      <c r="V510" s="164"/>
      <c r="W510" s="164"/>
      <c r="X510" s="164"/>
      <c r="Y510" s="164"/>
      <c r="Z510" s="164"/>
      <c r="AA510" s="164"/>
      <c r="AB510" s="164"/>
      <c r="AC510" s="164"/>
    </row>
    <row r="511" spans="15:29" ht="15">
      <c r="O511" s="164"/>
      <c r="P511" s="164"/>
      <c r="Q511" s="164"/>
      <c r="R511" s="164"/>
      <c r="S511" s="164"/>
      <c r="T511" s="164"/>
      <c r="U511" s="164"/>
      <c r="V511" s="164"/>
      <c r="W511" s="164"/>
      <c r="X511" s="164"/>
      <c r="Y511" s="164"/>
      <c r="Z511" s="164"/>
      <c r="AA511" s="164"/>
      <c r="AB511" s="164"/>
      <c r="AC511" s="164"/>
    </row>
    <row r="512" spans="15:29" ht="15">
      <c r="O512" s="164"/>
      <c r="P512" s="164"/>
      <c r="Q512" s="164"/>
      <c r="R512" s="164"/>
      <c r="S512" s="164"/>
      <c r="T512" s="164"/>
      <c r="U512" s="164"/>
      <c r="V512" s="164"/>
      <c r="W512" s="164"/>
      <c r="X512" s="164"/>
      <c r="Y512" s="164"/>
      <c r="Z512" s="164"/>
      <c r="AA512" s="164"/>
      <c r="AB512" s="164"/>
      <c r="AC512" s="164"/>
    </row>
    <row r="513" spans="15:29" ht="15">
      <c r="O513" s="164"/>
      <c r="P513" s="164"/>
      <c r="Q513" s="164"/>
      <c r="R513" s="164"/>
      <c r="S513" s="164"/>
      <c r="T513" s="164"/>
      <c r="U513" s="164"/>
      <c r="V513" s="164"/>
      <c r="W513" s="164"/>
      <c r="X513" s="164"/>
      <c r="Y513" s="164"/>
      <c r="Z513" s="164"/>
      <c r="AA513" s="164"/>
      <c r="AB513" s="164"/>
      <c r="AC513" s="164"/>
    </row>
    <row r="514" spans="15:29" ht="15">
      <c r="O514" s="164"/>
      <c r="P514" s="164"/>
      <c r="Q514" s="164"/>
      <c r="R514" s="164"/>
      <c r="S514" s="164"/>
      <c r="T514" s="164"/>
      <c r="U514" s="164"/>
      <c r="V514" s="164"/>
      <c r="W514" s="164"/>
      <c r="X514" s="164"/>
      <c r="Y514" s="164"/>
      <c r="Z514" s="164"/>
      <c r="AA514" s="164"/>
      <c r="AB514" s="164"/>
      <c r="AC514" s="164"/>
    </row>
    <row r="515" spans="15:29" ht="15">
      <c r="O515" s="164"/>
      <c r="P515" s="164"/>
      <c r="Q515" s="164"/>
      <c r="R515" s="164"/>
      <c r="S515" s="164"/>
      <c r="T515" s="164"/>
      <c r="U515" s="164"/>
      <c r="V515" s="164"/>
      <c r="W515" s="164"/>
      <c r="X515" s="164"/>
      <c r="Y515" s="164"/>
      <c r="Z515" s="164"/>
      <c r="AA515" s="164"/>
      <c r="AB515" s="164"/>
      <c r="AC515" s="164"/>
    </row>
    <row r="516" spans="15:29" ht="15">
      <c r="O516" s="164"/>
      <c r="P516" s="164"/>
      <c r="Q516" s="164"/>
      <c r="R516" s="164"/>
      <c r="S516" s="164"/>
      <c r="T516" s="164"/>
      <c r="U516" s="164"/>
      <c r="V516" s="164"/>
      <c r="W516" s="164"/>
      <c r="X516" s="164"/>
      <c r="Y516" s="164"/>
      <c r="Z516" s="164"/>
      <c r="AA516" s="164"/>
      <c r="AB516" s="164"/>
      <c r="AC516" s="164"/>
    </row>
    <row r="517" spans="15:29" ht="15">
      <c r="O517" s="164"/>
      <c r="P517" s="164"/>
      <c r="Q517" s="164"/>
      <c r="R517" s="164"/>
      <c r="S517" s="164"/>
      <c r="T517" s="164"/>
      <c r="U517" s="164"/>
      <c r="V517" s="164"/>
      <c r="W517" s="164"/>
      <c r="X517" s="164"/>
      <c r="Y517" s="164"/>
      <c r="Z517" s="164"/>
      <c r="AA517" s="164"/>
      <c r="AB517" s="164"/>
      <c r="AC517" s="164"/>
    </row>
    <row r="518" spans="15:29" ht="15">
      <c r="O518" s="164"/>
      <c r="P518" s="164"/>
      <c r="Q518" s="164"/>
      <c r="R518" s="164"/>
      <c r="S518" s="164"/>
      <c r="T518" s="164"/>
      <c r="U518" s="164"/>
      <c r="V518" s="164"/>
      <c r="W518" s="164"/>
      <c r="X518" s="164"/>
      <c r="Y518" s="164"/>
      <c r="Z518" s="164"/>
      <c r="AA518" s="164"/>
      <c r="AB518" s="164"/>
      <c r="AC518" s="164"/>
    </row>
    <row r="519" spans="15:29" ht="15">
      <c r="O519" s="164"/>
      <c r="P519" s="164"/>
      <c r="Q519" s="164"/>
      <c r="R519" s="164"/>
      <c r="S519" s="164"/>
      <c r="T519" s="164"/>
      <c r="U519" s="164"/>
      <c r="V519" s="164"/>
      <c r="W519" s="164"/>
      <c r="X519" s="164"/>
      <c r="Y519" s="164"/>
      <c r="Z519" s="164"/>
      <c r="AA519" s="164"/>
      <c r="AB519" s="164"/>
      <c r="AC519" s="164"/>
    </row>
    <row r="520" spans="15:29" ht="15">
      <c r="O520" s="164"/>
      <c r="P520" s="164"/>
      <c r="Q520" s="164"/>
      <c r="R520" s="164"/>
      <c r="S520" s="164"/>
      <c r="T520" s="164"/>
      <c r="U520" s="164"/>
      <c r="V520" s="164"/>
      <c r="W520" s="164"/>
      <c r="X520" s="164"/>
      <c r="Y520" s="164"/>
      <c r="Z520" s="164"/>
      <c r="AA520" s="164"/>
      <c r="AB520" s="164"/>
      <c r="AC520" s="164"/>
    </row>
    <row r="521" spans="15:29" ht="15">
      <c r="O521" s="164"/>
      <c r="P521" s="164"/>
      <c r="Q521" s="164"/>
      <c r="R521" s="164"/>
      <c r="S521" s="164"/>
      <c r="T521" s="164"/>
      <c r="U521" s="164"/>
      <c r="V521" s="164"/>
      <c r="W521" s="164"/>
      <c r="X521" s="164"/>
      <c r="Y521" s="164"/>
      <c r="Z521" s="164"/>
      <c r="AA521" s="164"/>
      <c r="AB521" s="164"/>
      <c r="AC521" s="164"/>
    </row>
    <row r="522" spans="15:29" ht="15">
      <c r="O522" s="164"/>
      <c r="P522" s="164"/>
      <c r="Q522" s="164"/>
      <c r="R522" s="164"/>
      <c r="S522" s="164"/>
      <c r="T522" s="164"/>
      <c r="U522" s="164"/>
      <c r="V522" s="164"/>
      <c r="W522" s="164"/>
      <c r="X522" s="164"/>
      <c r="Y522" s="164"/>
      <c r="Z522" s="164"/>
      <c r="AA522" s="164"/>
      <c r="AB522" s="164"/>
      <c r="AC522" s="164"/>
    </row>
    <row r="523" spans="15:29" ht="15">
      <c r="O523" s="164"/>
      <c r="P523" s="164"/>
      <c r="Q523" s="164"/>
      <c r="R523" s="164"/>
      <c r="S523" s="164"/>
      <c r="T523" s="164"/>
      <c r="U523" s="164"/>
      <c r="V523" s="164"/>
      <c r="W523" s="164"/>
      <c r="X523" s="164"/>
      <c r="Y523" s="164"/>
      <c r="Z523" s="164"/>
      <c r="AA523" s="164"/>
      <c r="AB523" s="164"/>
      <c r="AC523" s="164"/>
    </row>
    <row r="524" spans="15:29" ht="15">
      <c r="O524" s="164"/>
      <c r="P524" s="164"/>
      <c r="Q524" s="164"/>
      <c r="R524" s="164"/>
      <c r="S524" s="164"/>
      <c r="T524" s="164"/>
      <c r="U524" s="164"/>
      <c r="V524" s="164"/>
      <c r="W524" s="164"/>
      <c r="X524" s="164"/>
      <c r="Y524" s="164"/>
      <c r="Z524" s="164"/>
      <c r="AA524" s="164"/>
      <c r="AB524" s="164"/>
      <c r="AC524" s="164"/>
    </row>
    <row r="525" spans="15:29" ht="15">
      <c r="O525" s="164"/>
      <c r="P525" s="164"/>
      <c r="Q525" s="164"/>
      <c r="R525" s="164"/>
      <c r="S525" s="164"/>
      <c r="T525" s="164"/>
      <c r="U525" s="164"/>
      <c r="V525" s="164"/>
      <c r="W525" s="164"/>
      <c r="X525" s="164"/>
      <c r="Y525" s="164"/>
      <c r="Z525" s="164"/>
      <c r="AA525" s="164"/>
      <c r="AB525" s="164"/>
      <c r="AC525" s="164"/>
    </row>
    <row r="526" spans="15:29" ht="15">
      <c r="O526" s="164"/>
      <c r="P526" s="164"/>
      <c r="Q526" s="164"/>
      <c r="R526" s="164"/>
      <c r="S526" s="164"/>
      <c r="T526" s="164"/>
      <c r="U526" s="164"/>
      <c r="V526" s="164"/>
      <c r="W526" s="164"/>
      <c r="X526" s="164"/>
      <c r="Y526" s="164"/>
      <c r="Z526" s="164"/>
      <c r="AA526" s="164"/>
      <c r="AB526" s="164"/>
      <c r="AC526" s="164"/>
    </row>
    <row r="527" spans="15:29" ht="15">
      <c r="O527" s="164"/>
      <c r="P527" s="164"/>
      <c r="Q527" s="164"/>
      <c r="R527" s="164"/>
      <c r="S527" s="164"/>
      <c r="T527" s="164"/>
      <c r="U527" s="164"/>
      <c r="V527" s="164"/>
      <c r="W527" s="164"/>
      <c r="X527" s="164"/>
      <c r="Y527" s="164"/>
      <c r="Z527" s="164"/>
      <c r="AA527" s="164"/>
      <c r="AB527" s="164"/>
      <c r="AC527" s="164"/>
    </row>
    <row r="528" spans="15:29" ht="15">
      <c r="O528" s="164"/>
      <c r="P528" s="164"/>
      <c r="Q528" s="164"/>
      <c r="R528" s="164"/>
      <c r="S528" s="164"/>
      <c r="T528" s="164"/>
      <c r="U528" s="164"/>
      <c r="V528" s="164"/>
      <c r="W528" s="164"/>
      <c r="X528" s="164"/>
      <c r="Y528" s="164"/>
      <c r="Z528" s="164"/>
      <c r="AA528" s="164"/>
      <c r="AB528" s="164"/>
      <c r="AC528" s="164"/>
    </row>
    <row r="529" spans="15:29" ht="15">
      <c r="O529" s="164"/>
      <c r="P529" s="164"/>
      <c r="Q529" s="164"/>
      <c r="R529" s="164"/>
      <c r="S529" s="164"/>
      <c r="T529" s="164"/>
      <c r="U529" s="164"/>
      <c r="V529" s="164"/>
      <c r="W529" s="164"/>
      <c r="X529" s="164"/>
      <c r="Y529" s="164"/>
      <c r="Z529" s="164"/>
      <c r="AA529" s="164"/>
      <c r="AB529" s="164"/>
      <c r="AC529" s="164"/>
    </row>
    <row r="530" spans="15:29" ht="15">
      <c r="O530" s="164"/>
      <c r="P530" s="164"/>
      <c r="Q530" s="164"/>
      <c r="R530" s="164"/>
      <c r="S530" s="164"/>
      <c r="T530" s="164"/>
      <c r="U530" s="164"/>
      <c r="V530" s="164"/>
      <c r="W530" s="164"/>
      <c r="X530" s="164"/>
      <c r="Y530" s="164"/>
      <c r="Z530" s="164"/>
      <c r="AA530" s="164"/>
      <c r="AB530" s="164"/>
      <c r="AC530" s="164"/>
    </row>
    <row r="531" spans="15:29" ht="15">
      <c r="O531" s="164"/>
      <c r="P531" s="164"/>
      <c r="Q531" s="164"/>
      <c r="R531" s="164"/>
      <c r="S531" s="164"/>
      <c r="T531" s="164"/>
      <c r="U531" s="164"/>
      <c r="V531" s="164"/>
      <c r="W531" s="164"/>
      <c r="X531" s="164"/>
      <c r="Y531" s="164"/>
      <c r="Z531" s="164"/>
      <c r="AA531" s="164"/>
      <c r="AB531" s="164"/>
      <c r="AC531" s="164"/>
    </row>
    <row r="532" spans="15:29" ht="15">
      <c r="O532" s="164"/>
      <c r="P532" s="164"/>
      <c r="Q532" s="164"/>
      <c r="R532" s="164"/>
      <c r="S532" s="164"/>
      <c r="T532" s="164"/>
      <c r="U532" s="164"/>
      <c r="V532" s="164"/>
      <c r="W532" s="164"/>
      <c r="X532" s="164"/>
      <c r="Y532" s="164"/>
      <c r="Z532" s="164"/>
      <c r="AA532" s="164"/>
      <c r="AB532" s="164"/>
      <c r="AC532" s="164"/>
    </row>
    <row r="533" spans="15:29" ht="15">
      <c r="O533" s="164"/>
      <c r="P533" s="164"/>
      <c r="Q533" s="164"/>
      <c r="R533" s="164"/>
      <c r="S533" s="164"/>
      <c r="T533" s="164"/>
      <c r="U533" s="164"/>
      <c r="V533" s="164"/>
      <c r="W533" s="164"/>
      <c r="X533" s="164"/>
      <c r="Y533" s="164"/>
      <c r="Z533" s="164"/>
      <c r="AA533" s="164"/>
      <c r="AB533" s="164"/>
      <c r="AC533" s="164"/>
    </row>
    <row r="534" spans="15:29" ht="15">
      <c r="O534" s="164"/>
      <c r="P534" s="164"/>
      <c r="Q534" s="164"/>
      <c r="R534" s="164"/>
      <c r="S534" s="164"/>
      <c r="T534" s="164"/>
      <c r="U534" s="164"/>
      <c r="V534" s="164"/>
      <c r="W534" s="164"/>
      <c r="X534" s="164"/>
      <c r="Y534" s="164"/>
      <c r="Z534" s="164"/>
      <c r="AA534" s="164"/>
      <c r="AB534" s="164"/>
      <c r="AC534" s="164"/>
    </row>
    <row r="535" spans="15:29" ht="15">
      <c r="O535" s="164"/>
      <c r="P535" s="164"/>
      <c r="Q535" s="164"/>
      <c r="R535" s="164"/>
      <c r="S535" s="164"/>
      <c r="T535" s="164"/>
      <c r="U535" s="164"/>
      <c r="V535" s="164"/>
      <c r="W535" s="164"/>
      <c r="X535" s="164"/>
      <c r="Y535" s="164"/>
      <c r="Z535" s="164"/>
      <c r="AA535" s="164"/>
      <c r="AB535" s="164"/>
      <c r="AC535" s="164"/>
    </row>
    <row r="536" spans="15:29" ht="15">
      <c r="O536" s="164"/>
      <c r="P536" s="164"/>
      <c r="Q536" s="164"/>
      <c r="R536" s="164"/>
      <c r="S536" s="164"/>
      <c r="T536" s="164"/>
      <c r="U536" s="164"/>
      <c r="V536" s="164"/>
      <c r="W536" s="164"/>
      <c r="X536" s="164"/>
      <c r="Y536" s="164"/>
      <c r="Z536" s="164"/>
      <c r="AA536" s="164"/>
      <c r="AB536" s="164"/>
      <c r="AC536" s="164"/>
    </row>
    <row r="537" spans="15:29" ht="15">
      <c r="O537" s="164"/>
      <c r="P537" s="164"/>
      <c r="Q537" s="164"/>
      <c r="R537" s="164"/>
      <c r="S537" s="164"/>
      <c r="T537" s="164"/>
      <c r="U537" s="164"/>
      <c r="V537" s="164"/>
      <c r="W537" s="164"/>
      <c r="X537" s="164"/>
      <c r="Y537" s="164"/>
      <c r="Z537" s="164"/>
      <c r="AA537" s="164"/>
      <c r="AB537" s="164"/>
      <c r="AC537" s="164"/>
    </row>
    <row r="538" spans="15:29" ht="15">
      <c r="O538" s="164"/>
      <c r="P538" s="164"/>
      <c r="Q538" s="164"/>
      <c r="R538" s="164"/>
      <c r="S538" s="164"/>
      <c r="T538" s="164"/>
      <c r="U538" s="164"/>
      <c r="V538" s="164"/>
      <c r="W538" s="164"/>
      <c r="X538" s="164"/>
      <c r="Y538" s="164"/>
      <c r="Z538" s="164"/>
      <c r="AA538" s="164"/>
      <c r="AB538" s="164"/>
      <c r="AC538" s="164"/>
    </row>
    <row r="539" spans="15:29" ht="15">
      <c r="O539" s="164"/>
      <c r="P539" s="164"/>
      <c r="Q539" s="164"/>
      <c r="R539" s="164"/>
      <c r="S539" s="164"/>
      <c r="T539" s="164"/>
      <c r="U539" s="164"/>
      <c r="V539" s="164"/>
      <c r="W539" s="164"/>
      <c r="X539" s="164"/>
      <c r="Y539" s="164"/>
      <c r="Z539" s="164"/>
      <c r="AA539" s="164"/>
      <c r="AB539" s="164"/>
      <c r="AC539" s="164"/>
    </row>
    <row r="540" spans="15:29" ht="15">
      <c r="O540" s="164"/>
      <c r="P540" s="164"/>
      <c r="Q540" s="164"/>
      <c r="R540" s="164"/>
      <c r="S540" s="164"/>
      <c r="T540" s="164"/>
      <c r="U540" s="164"/>
      <c r="V540" s="164"/>
      <c r="W540" s="164"/>
      <c r="X540" s="164"/>
      <c r="Y540" s="164"/>
      <c r="Z540" s="164"/>
      <c r="AA540" s="164"/>
      <c r="AB540" s="164"/>
      <c r="AC540" s="164"/>
    </row>
    <row r="541" spans="15:29" ht="15">
      <c r="O541" s="164"/>
      <c r="P541" s="164"/>
      <c r="Q541" s="164"/>
      <c r="R541" s="164"/>
      <c r="S541" s="164"/>
      <c r="T541" s="164"/>
      <c r="U541" s="164"/>
      <c r="V541" s="164"/>
      <c r="W541" s="164"/>
      <c r="X541" s="164"/>
      <c r="Y541" s="164"/>
      <c r="Z541" s="164"/>
      <c r="AA541" s="164"/>
      <c r="AB541" s="164"/>
      <c r="AC541" s="164"/>
    </row>
    <row r="542" spans="15:29" ht="15">
      <c r="O542" s="164"/>
      <c r="P542" s="164"/>
      <c r="Q542" s="164"/>
      <c r="R542" s="164"/>
      <c r="S542" s="164"/>
      <c r="T542" s="164"/>
      <c r="U542" s="164"/>
      <c r="V542" s="164"/>
      <c r="W542" s="164"/>
      <c r="X542" s="164"/>
      <c r="Y542" s="164"/>
      <c r="Z542" s="164"/>
      <c r="AA542" s="164"/>
      <c r="AB542" s="164"/>
      <c r="AC542" s="164"/>
    </row>
    <row r="543" spans="15:29" ht="15">
      <c r="O543" s="164"/>
      <c r="P543" s="164"/>
      <c r="Q543" s="164"/>
      <c r="R543" s="164"/>
      <c r="S543" s="164"/>
      <c r="T543" s="164"/>
      <c r="U543" s="164"/>
      <c r="V543" s="164"/>
      <c r="W543" s="164"/>
      <c r="X543" s="164"/>
      <c r="Y543" s="164"/>
      <c r="Z543" s="164"/>
      <c r="AA543" s="164"/>
      <c r="AB543" s="164"/>
      <c r="AC543" s="164"/>
    </row>
    <row r="544" spans="15:29" ht="15">
      <c r="O544" s="164"/>
      <c r="P544" s="164"/>
      <c r="Q544" s="164"/>
      <c r="R544" s="164"/>
      <c r="S544" s="164"/>
      <c r="T544" s="164"/>
      <c r="U544" s="164"/>
      <c r="V544" s="164"/>
      <c r="W544" s="164"/>
      <c r="X544" s="164"/>
      <c r="Y544" s="164"/>
      <c r="Z544" s="164"/>
      <c r="AA544" s="164"/>
      <c r="AB544" s="164"/>
      <c r="AC544" s="164"/>
    </row>
    <row r="545" spans="15:29" ht="15">
      <c r="O545" s="164"/>
      <c r="P545" s="164"/>
      <c r="Q545" s="164"/>
      <c r="R545" s="164"/>
      <c r="S545" s="164"/>
      <c r="T545" s="164"/>
      <c r="U545" s="164"/>
      <c r="V545" s="164"/>
      <c r="W545" s="164"/>
      <c r="X545" s="164"/>
      <c r="Y545" s="164"/>
      <c r="Z545" s="164"/>
      <c r="AA545" s="164"/>
      <c r="AB545" s="164"/>
      <c r="AC545" s="164"/>
    </row>
    <row r="546" spans="15:29" ht="15">
      <c r="O546" s="164"/>
      <c r="P546" s="164"/>
      <c r="Q546" s="164"/>
      <c r="R546" s="164"/>
      <c r="S546" s="164"/>
      <c r="T546" s="164"/>
      <c r="U546" s="164"/>
      <c r="V546" s="164"/>
      <c r="W546" s="164"/>
      <c r="X546" s="164"/>
      <c r="Y546" s="164"/>
      <c r="Z546" s="164"/>
      <c r="AA546" s="164"/>
      <c r="AB546" s="164"/>
      <c r="AC546" s="164"/>
    </row>
    <row r="547" spans="15:29" ht="15">
      <c r="O547" s="164"/>
      <c r="P547" s="164"/>
      <c r="Q547" s="164"/>
      <c r="R547" s="164"/>
      <c r="S547" s="164"/>
      <c r="T547" s="164"/>
      <c r="U547" s="164"/>
      <c r="V547" s="164"/>
      <c r="W547" s="164"/>
      <c r="X547" s="164"/>
      <c r="Y547" s="164"/>
      <c r="Z547" s="164"/>
      <c r="AA547" s="164"/>
      <c r="AB547" s="164"/>
      <c r="AC547" s="164"/>
    </row>
    <row r="548" spans="15:29" ht="15">
      <c r="O548" s="164"/>
      <c r="P548" s="164"/>
      <c r="Q548" s="164"/>
      <c r="R548" s="164"/>
      <c r="S548" s="164"/>
      <c r="T548" s="164"/>
      <c r="U548" s="164"/>
      <c r="V548" s="164"/>
      <c r="W548" s="164"/>
      <c r="X548" s="164"/>
      <c r="Y548" s="164"/>
      <c r="Z548" s="164"/>
      <c r="AA548" s="164"/>
      <c r="AB548" s="164"/>
      <c r="AC548" s="164"/>
    </row>
    <row r="549" spans="15:29" ht="15">
      <c r="O549" s="164"/>
      <c r="P549" s="164"/>
      <c r="Q549" s="164"/>
      <c r="R549" s="164"/>
      <c r="S549" s="164"/>
      <c r="T549" s="164"/>
      <c r="U549" s="164"/>
      <c r="V549" s="164"/>
      <c r="W549" s="164"/>
      <c r="X549" s="164"/>
      <c r="Y549" s="164"/>
      <c r="Z549" s="164"/>
      <c r="AA549" s="164"/>
      <c r="AB549" s="164"/>
      <c r="AC549" s="164"/>
    </row>
    <row r="550" spans="15:29" ht="15">
      <c r="O550" s="164"/>
      <c r="P550" s="164"/>
      <c r="Q550" s="164"/>
      <c r="R550" s="164"/>
      <c r="S550" s="164"/>
      <c r="T550" s="164"/>
      <c r="U550" s="164"/>
      <c r="V550" s="164"/>
      <c r="W550" s="164"/>
      <c r="X550" s="164"/>
      <c r="Y550" s="164"/>
      <c r="Z550" s="164"/>
      <c r="AA550" s="164"/>
      <c r="AB550" s="164"/>
      <c r="AC550" s="164"/>
    </row>
    <row r="551" spans="15:29" ht="15">
      <c r="O551" s="164"/>
      <c r="P551" s="164"/>
      <c r="Q551" s="164"/>
      <c r="R551" s="164"/>
      <c r="S551" s="164"/>
      <c r="T551" s="164"/>
      <c r="U551" s="164"/>
      <c r="V551" s="164"/>
      <c r="W551" s="164"/>
      <c r="X551" s="164"/>
      <c r="Y551" s="164"/>
      <c r="Z551" s="164"/>
      <c r="AA551" s="164"/>
      <c r="AB551" s="164"/>
      <c r="AC551" s="164"/>
    </row>
    <row r="552" spans="15:29" ht="15">
      <c r="O552" s="164"/>
      <c r="P552" s="164"/>
      <c r="Q552" s="164"/>
      <c r="R552" s="164"/>
      <c r="S552" s="164"/>
      <c r="T552" s="164"/>
      <c r="U552" s="164"/>
      <c r="V552" s="164"/>
      <c r="W552" s="164"/>
      <c r="X552" s="164"/>
      <c r="Y552" s="164"/>
      <c r="Z552" s="164"/>
      <c r="AA552" s="164"/>
      <c r="AB552" s="164"/>
      <c r="AC552" s="164"/>
    </row>
    <row r="553" spans="15:29" ht="15">
      <c r="O553" s="164"/>
      <c r="P553" s="164"/>
      <c r="Q553" s="164"/>
      <c r="R553" s="164"/>
      <c r="S553" s="164"/>
      <c r="T553" s="164"/>
      <c r="U553" s="164"/>
      <c r="V553" s="164"/>
      <c r="W553" s="164"/>
      <c r="X553" s="164"/>
      <c r="Y553" s="164"/>
      <c r="Z553" s="164"/>
      <c r="AA553" s="164"/>
      <c r="AB553" s="164"/>
      <c r="AC553" s="164"/>
    </row>
    <row r="554" spans="15:29" ht="15">
      <c r="O554" s="164"/>
      <c r="P554" s="164"/>
      <c r="Q554" s="164"/>
      <c r="R554" s="164"/>
      <c r="S554" s="164"/>
      <c r="T554" s="164"/>
      <c r="U554" s="164"/>
      <c r="V554" s="164"/>
      <c r="W554" s="164"/>
      <c r="X554" s="164"/>
      <c r="Y554" s="164"/>
      <c r="Z554" s="164"/>
      <c r="AA554" s="164"/>
      <c r="AB554" s="164"/>
      <c r="AC554" s="164"/>
    </row>
    <row r="555" spans="15:29" ht="15">
      <c r="O555" s="164"/>
      <c r="P555" s="164"/>
      <c r="Q555" s="164"/>
      <c r="R555" s="164"/>
      <c r="S555" s="164"/>
      <c r="T555" s="164"/>
      <c r="U555" s="164"/>
      <c r="V555" s="164"/>
      <c r="W555" s="164"/>
      <c r="X555" s="164"/>
      <c r="Y555" s="164"/>
      <c r="Z555" s="164"/>
      <c r="AA555" s="164"/>
      <c r="AB555" s="164"/>
      <c r="AC555" s="164"/>
    </row>
    <row r="556" spans="15:29" ht="15">
      <c r="O556" s="164"/>
      <c r="P556" s="164"/>
      <c r="Q556" s="164"/>
      <c r="R556" s="164"/>
      <c r="S556" s="164"/>
      <c r="T556" s="164"/>
      <c r="U556" s="164"/>
      <c r="V556" s="164"/>
      <c r="W556" s="164"/>
      <c r="X556" s="164"/>
      <c r="Y556" s="164"/>
      <c r="Z556" s="164"/>
      <c r="AA556" s="164"/>
      <c r="AB556" s="164"/>
      <c r="AC556" s="164"/>
    </row>
    <row r="557" spans="15:29" ht="15">
      <c r="O557" s="164"/>
      <c r="P557" s="164"/>
      <c r="Q557" s="164"/>
      <c r="R557" s="164"/>
      <c r="S557" s="164"/>
      <c r="T557" s="164"/>
      <c r="U557" s="164"/>
      <c r="V557" s="164"/>
      <c r="W557" s="164"/>
      <c r="X557" s="164"/>
      <c r="Y557" s="164"/>
      <c r="Z557" s="164"/>
      <c r="AA557" s="164"/>
      <c r="AB557" s="164"/>
      <c r="AC557" s="164"/>
    </row>
    <row r="558" spans="15:29" ht="15">
      <c r="O558" s="164"/>
      <c r="P558" s="164"/>
      <c r="Q558" s="164"/>
      <c r="R558" s="164"/>
      <c r="S558" s="164"/>
      <c r="T558" s="164"/>
      <c r="U558" s="164"/>
      <c r="V558" s="164"/>
      <c r="W558" s="164"/>
      <c r="X558" s="164"/>
      <c r="Y558" s="164"/>
      <c r="Z558" s="164"/>
      <c r="AA558" s="164"/>
      <c r="AB558" s="164"/>
      <c r="AC558" s="164"/>
    </row>
    <row r="559" spans="15:29" ht="15">
      <c r="O559" s="164"/>
      <c r="P559" s="164"/>
      <c r="Q559" s="164"/>
      <c r="R559" s="164"/>
      <c r="S559" s="164"/>
      <c r="T559" s="164"/>
      <c r="U559" s="164"/>
      <c r="V559" s="164"/>
      <c r="W559" s="164"/>
      <c r="X559" s="164"/>
      <c r="Y559" s="164"/>
      <c r="Z559" s="164"/>
      <c r="AA559" s="164"/>
      <c r="AB559" s="164"/>
      <c r="AC559" s="164"/>
    </row>
    <row r="560" spans="15:29" ht="15">
      <c r="O560" s="164"/>
      <c r="P560" s="164"/>
      <c r="Q560" s="164"/>
      <c r="R560" s="164"/>
      <c r="S560" s="164"/>
      <c r="T560" s="164"/>
      <c r="U560" s="164"/>
      <c r="V560" s="164"/>
      <c r="W560" s="164"/>
      <c r="X560" s="164"/>
      <c r="Y560" s="164"/>
      <c r="Z560" s="164"/>
      <c r="AA560" s="164"/>
      <c r="AB560" s="164"/>
      <c r="AC560" s="164"/>
    </row>
    <row r="561" spans="15:29" ht="15">
      <c r="O561" s="164"/>
      <c r="P561" s="164"/>
      <c r="Q561" s="164"/>
      <c r="R561" s="164"/>
      <c r="S561" s="164"/>
      <c r="T561" s="164"/>
      <c r="U561" s="164"/>
      <c r="V561" s="164"/>
      <c r="W561" s="164"/>
      <c r="X561" s="164"/>
      <c r="Y561" s="164"/>
      <c r="Z561" s="164"/>
      <c r="AA561" s="164"/>
      <c r="AB561" s="164"/>
      <c r="AC561" s="164"/>
    </row>
    <row r="562" spans="15:29" ht="15">
      <c r="O562" s="164"/>
      <c r="P562" s="164"/>
      <c r="Q562" s="164"/>
      <c r="R562" s="164"/>
      <c r="S562" s="164"/>
      <c r="T562" s="164"/>
      <c r="U562" s="164"/>
      <c r="V562" s="164"/>
      <c r="W562" s="164"/>
      <c r="X562" s="164"/>
      <c r="Y562" s="164"/>
      <c r="Z562" s="164"/>
      <c r="AA562" s="164"/>
      <c r="AB562" s="164"/>
      <c r="AC562" s="164"/>
    </row>
    <row r="563" spans="15:29" ht="15">
      <c r="O563" s="164"/>
      <c r="P563" s="164"/>
      <c r="Q563" s="164"/>
      <c r="R563" s="164"/>
      <c r="S563" s="164"/>
      <c r="T563" s="164"/>
      <c r="U563" s="164"/>
      <c r="V563" s="164"/>
      <c r="W563" s="164"/>
      <c r="X563" s="164"/>
      <c r="Y563" s="164"/>
      <c r="Z563" s="164"/>
      <c r="AA563" s="164"/>
      <c r="AB563" s="164"/>
      <c r="AC563" s="164"/>
    </row>
    <row r="564" spans="15:29" ht="15">
      <c r="O564" s="164"/>
      <c r="P564" s="164"/>
      <c r="Q564" s="164"/>
      <c r="R564" s="164"/>
      <c r="S564" s="164"/>
      <c r="T564" s="164"/>
      <c r="U564" s="164"/>
      <c r="V564" s="164"/>
      <c r="W564" s="164"/>
      <c r="X564" s="164"/>
      <c r="Y564" s="164"/>
      <c r="Z564" s="164"/>
      <c r="AA564" s="164"/>
      <c r="AB564" s="164"/>
      <c r="AC564" s="164"/>
    </row>
    <row r="565" spans="15:29" ht="15">
      <c r="O565" s="164"/>
      <c r="P565" s="164"/>
      <c r="Q565" s="164"/>
      <c r="R565" s="164"/>
      <c r="S565" s="164"/>
      <c r="T565" s="164"/>
      <c r="U565" s="164"/>
      <c r="V565" s="164"/>
      <c r="W565" s="164"/>
      <c r="X565" s="164"/>
      <c r="Y565" s="164"/>
      <c r="Z565" s="164"/>
      <c r="AA565" s="164"/>
      <c r="AB565" s="164"/>
      <c r="AC565" s="164"/>
    </row>
    <row r="566" spans="15:29" ht="15">
      <c r="O566" s="164"/>
      <c r="P566" s="164"/>
      <c r="Q566" s="164"/>
      <c r="R566" s="164"/>
      <c r="S566" s="164"/>
      <c r="T566" s="164"/>
      <c r="U566" s="164"/>
      <c r="V566" s="164"/>
      <c r="W566" s="164"/>
      <c r="X566" s="164"/>
      <c r="Y566" s="164"/>
      <c r="Z566" s="164"/>
      <c r="AA566" s="164"/>
      <c r="AB566" s="164"/>
      <c r="AC566" s="164"/>
    </row>
    <row r="567" spans="15:29" ht="15">
      <c r="O567" s="164"/>
      <c r="P567" s="164"/>
      <c r="Q567" s="164"/>
      <c r="R567" s="164"/>
      <c r="S567" s="164"/>
      <c r="T567" s="164"/>
      <c r="U567" s="164"/>
      <c r="V567" s="164"/>
      <c r="W567" s="164"/>
      <c r="X567" s="164"/>
      <c r="Y567" s="164"/>
      <c r="Z567" s="164"/>
      <c r="AA567" s="164"/>
      <c r="AB567" s="164"/>
      <c r="AC567" s="164"/>
    </row>
    <row r="568" spans="15:29" ht="15">
      <c r="O568" s="164"/>
      <c r="P568" s="164"/>
      <c r="Q568" s="164"/>
      <c r="R568" s="164"/>
      <c r="S568" s="164"/>
      <c r="T568" s="164"/>
      <c r="U568" s="164"/>
      <c r="V568" s="164"/>
      <c r="W568" s="164"/>
      <c r="X568" s="164"/>
      <c r="Y568" s="164"/>
      <c r="Z568" s="164"/>
      <c r="AA568" s="164"/>
      <c r="AB568" s="164"/>
      <c r="AC568" s="164"/>
    </row>
    <row r="569" spans="15:29" ht="15">
      <c r="O569" s="164"/>
      <c r="P569" s="164"/>
      <c r="Q569" s="164"/>
      <c r="R569" s="164"/>
      <c r="S569" s="164"/>
      <c r="T569" s="164"/>
      <c r="U569" s="164"/>
      <c r="V569" s="164"/>
      <c r="W569" s="164"/>
      <c r="X569" s="164"/>
      <c r="Y569" s="164"/>
      <c r="Z569" s="164"/>
      <c r="AA569" s="164"/>
      <c r="AB569" s="164"/>
      <c r="AC569" s="164"/>
    </row>
    <row r="570" spans="15:29" ht="15">
      <c r="O570" s="164"/>
      <c r="P570" s="164"/>
      <c r="Q570" s="164"/>
      <c r="R570" s="164"/>
      <c r="S570" s="164"/>
      <c r="T570" s="164"/>
      <c r="U570" s="164"/>
      <c r="V570" s="164"/>
      <c r="W570" s="164"/>
      <c r="X570" s="164"/>
      <c r="Y570" s="164"/>
      <c r="Z570" s="164"/>
      <c r="AA570" s="164"/>
      <c r="AB570" s="164"/>
      <c r="AC570" s="164"/>
    </row>
    <row r="571" spans="15:29" ht="15">
      <c r="O571" s="164"/>
      <c r="P571" s="164"/>
      <c r="Q571" s="164"/>
      <c r="R571" s="164"/>
      <c r="S571" s="164"/>
      <c r="T571" s="164"/>
      <c r="U571" s="164"/>
      <c r="V571" s="164"/>
      <c r="W571" s="164"/>
      <c r="X571" s="164"/>
      <c r="Y571" s="164"/>
      <c r="Z571" s="164"/>
      <c r="AA571" s="164"/>
      <c r="AB571" s="164"/>
      <c r="AC571" s="164"/>
    </row>
    <row r="572" spans="15:29" ht="15">
      <c r="O572" s="164"/>
      <c r="P572" s="164"/>
      <c r="Q572" s="164"/>
      <c r="R572" s="164"/>
      <c r="S572" s="164"/>
      <c r="T572" s="164"/>
      <c r="U572" s="164"/>
      <c r="V572" s="164"/>
      <c r="W572" s="164"/>
      <c r="X572" s="164"/>
      <c r="Y572" s="164"/>
      <c r="Z572" s="164"/>
      <c r="AA572" s="164"/>
      <c r="AB572" s="164"/>
      <c r="AC572" s="164"/>
    </row>
    <row r="573" spans="15:29" ht="15">
      <c r="O573" s="164"/>
      <c r="P573" s="164"/>
      <c r="Q573" s="164"/>
      <c r="R573" s="164"/>
      <c r="S573" s="164"/>
      <c r="T573" s="164"/>
      <c r="U573" s="164"/>
      <c r="V573" s="164"/>
      <c r="W573" s="164"/>
      <c r="X573" s="164"/>
      <c r="Y573" s="164"/>
      <c r="Z573" s="164"/>
      <c r="AA573" s="164"/>
      <c r="AB573" s="164"/>
      <c r="AC573" s="164"/>
    </row>
    <row r="574" spans="15:29" ht="15">
      <c r="O574" s="164"/>
      <c r="P574" s="164"/>
      <c r="Q574" s="164"/>
      <c r="R574" s="164"/>
      <c r="S574" s="164"/>
      <c r="T574" s="164"/>
      <c r="U574" s="164"/>
      <c r="V574" s="164"/>
      <c r="W574" s="164"/>
      <c r="X574" s="164"/>
      <c r="Y574" s="164"/>
      <c r="Z574" s="164"/>
      <c r="AA574" s="164"/>
      <c r="AB574" s="164"/>
      <c r="AC574" s="164"/>
    </row>
    <row r="575" spans="15:29" ht="15">
      <c r="O575" s="164"/>
      <c r="P575" s="164"/>
      <c r="Q575" s="164"/>
      <c r="R575" s="164"/>
      <c r="S575" s="164"/>
      <c r="T575" s="164"/>
      <c r="U575" s="164"/>
      <c r="V575" s="164"/>
      <c r="W575" s="164"/>
      <c r="X575" s="164"/>
      <c r="Y575" s="164"/>
      <c r="Z575" s="164"/>
      <c r="AA575" s="164"/>
      <c r="AB575" s="164"/>
      <c r="AC575" s="164"/>
    </row>
    <row r="576" spans="15:29" ht="15">
      <c r="O576" s="164"/>
      <c r="P576" s="164"/>
      <c r="Q576" s="164"/>
      <c r="R576" s="164"/>
      <c r="S576" s="164"/>
      <c r="T576" s="164"/>
      <c r="U576" s="164"/>
      <c r="V576" s="164"/>
      <c r="W576" s="164"/>
      <c r="X576" s="164"/>
      <c r="Y576" s="164"/>
      <c r="Z576" s="164"/>
      <c r="AA576" s="164"/>
      <c r="AB576" s="164"/>
      <c r="AC576" s="164"/>
    </row>
    <row r="577" spans="15:29" ht="15">
      <c r="O577" s="164"/>
      <c r="P577" s="164"/>
      <c r="Q577" s="164"/>
      <c r="R577" s="164"/>
      <c r="S577" s="164"/>
      <c r="T577" s="164"/>
      <c r="U577" s="164"/>
      <c r="V577" s="164"/>
      <c r="W577" s="164"/>
      <c r="X577" s="164"/>
      <c r="Y577" s="164"/>
      <c r="Z577" s="164"/>
      <c r="AA577" s="164"/>
      <c r="AB577" s="164"/>
      <c r="AC577" s="164"/>
    </row>
    <row r="578" spans="15:29" ht="15">
      <c r="O578" s="164"/>
      <c r="P578" s="164"/>
      <c r="Q578" s="164"/>
      <c r="R578" s="164"/>
      <c r="S578" s="164"/>
      <c r="T578" s="164"/>
      <c r="U578" s="164"/>
      <c r="V578" s="164"/>
      <c r="W578" s="164"/>
      <c r="X578" s="164"/>
      <c r="Y578" s="164"/>
      <c r="Z578" s="164"/>
      <c r="AA578" s="164"/>
      <c r="AB578" s="164"/>
      <c r="AC578" s="164"/>
    </row>
    <row r="579" spans="15:29" ht="15">
      <c r="O579" s="164"/>
      <c r="P579" s="164"/>
      <c r="Q579" s="164"/>
      <c r="R579" s="164"/>
      <c r="S579" s="164"/>
      <c r="T579" s="164"/>
      <c r="U579" s="164"/>
      <c r="V579" s="164"/>
      <c r="W579" s="164"/>
      <c r="X579" s="164"/>
      <c r="Y579" s="164"/>
      <c r="Z579" s="164"/>
      <c r="AA579" s="164"/>
      <c r="AB579" s="164"/>
      <c r="AC579" s="164"/>
    </row>
    <row r="580" spans="15:29" ht="15">
      <c r="O580" s="164"/>
      <c r="P580" s="164"/>
      <c r="Q580" s="164"/>
      <c r="R580" s="164"/>
      <c r="S580" s="164"/>
      <c r="T580" s="164"/>
      <c r="U580" s="164"/>
      <c r="V580" s="164"/>
      <c r="W580" s="164"/>
      <c r="X580" s="164"/>
      <c r="Y580" s="164"/>
      <c r="Z580" s="164"/>
      <c r="AA580" s="164"/>
      <c r="AB580" s="164"/>
      <c r="AC580" s="164"/>
    </row>
    <row r="581" spans="15:29" ht="15">
      <c r="O581" s="164"/>
      <c r="P581" s="164"/>
      <c r="Q581" s="164"/>
      <c r="R581" s="164"/>
      <c r="S581" s="164"/>
      <c r="T581" s="164"/>
      <c r="U581" s="164"/>
      <c r="V581" s="164"/>
      <c r="W581" s="164"/>
      <c r="X581" s="164"/>
      <c r="Y581" s="164"/>
      <c r="Z581" s="164"/>
      <c r="AA581" s="164"/>
      <c r="AB581" s="164"/>
      <c r="AC581" s="164"/>
    </row>
    <row r="582" spans="15:29" ht="15">
      <c r="O582" s="164"/>
      <c r="P582" s="164"/>
      <c r="Q582" s="164"/>
      <c r="R582" s="164"/>
      <c r="S582" s="164"/>
      <c r="T582" s="164"/>
      <c r="U582" s="164"/>
      <c r="V582" s="164"/>
      <c r="W582" s="164"/>
      <c r="X582" s="164"/>
      <c r="Y582" s="164"/>
      <c r="Z582" s="164"/>
      <c r="AA582" s="164"/>
      <c r="AB582" s="164"/>
      <c r="AC582" s="164"/>
    </row>
    <row r="583" spans="15:29" ht="15">
      <c r="O583" s="164"/>
      <c r="P583" s="164"/>
      <c r="Q583" s="164"/>
      <c r="R583" s="164"/>
      <c r="S583" s="164"/>
      <c r="T583" s="164"/>
      <c r="U583" s="164"/>
      <c r="V583" s="164"/>
      <c r="W583" s="164"/>
      <c r="X583" s="164"/>
      <c r="Y583" s="164"/>
      <c r="Z583" s="164"/>
      <c r="AA583" s="164"/>
      <c r="AB583" s="164"/>
      <c r="AC583" s="164"/>
    </row>
    <row r="584" spans="15:29" ht="15">
      <c r="O584" s="164"/>
      <c r="P584" s="164"/>
      <c r="Q584" s="164"/>
      <c r="R584" s="164"/>
      <c r="S584" s="164"/>
      <c r="T584" s="164"/>
      <c r="U584" s="164"/>
      <c r="V584" s="164"/>
      <c r="W584" s="164"/>
      <c r="X584" s="164"/>
      <c r="Y584" s="164"/>
      <c r="Z584" s="164"/>
      <c r="AA584" s="164"/>
      <c r="AB584" s="164"/>
      <c r="AC584" s="164"/>
    </row>
    <row r="585" spans="15:29" ht="15">
      <c r="O585" s="164"/>
      <c r="P585" s="164"/>
      <c r="Q585" s="164"/>
      <c r="R585" s="164"/>
      <c r="S585" s="164"/>
      <c r="T585" s="164"/>
      <c r="U585" s="164"/>
      <c r="V585" s="164"/>
      <c r="W585" s="164"/>
      <c r="X585" s="164"/>
      <c r="Y585" s="164"/>
      <c r="Z585" s="164"/>
      <c r="AA585" s="164"/>
      <c r="AB585" s="164"/>
      <c r="AC585" s="164"/>
    </row>
    <row r="586" spans="15:29" ht="15">
      <c r="O586" s="164"/>
      <c r="P586" s="164"/>
      <c r="Q586" s="164"/>
      <c r="R586" s="164"/>
      <c r="S586" s="164"/>
      <c r="T586" s="164"/>
      <c r="U586" s="164"/>
      <c r="V586" s="164"/>
      <c r="W586" s="164"/>
      <c r="X586" s="164"/>
      <c r="Y586" s="164"/>
      <c r="Z586" s="164"/>
      <c r="AA586" s="164"/>
      <c r="AB586" s="164"/>
      <c r="AC586" s="164"/>
    </row>
    <row r="587" spans="15:29" ht="15">
      <c r="O587" s="164"/>
      <c r="P587" s="164"/>
      <c r="Q587" s="164"/>
      <c r="R587" s="164"/>
      <c r="S587" s="164"/>
      <c r="T587" s="164"/>
      <c r="U587" s="164"/>
      <c r="V587" s="164"/>
      <c r="W587" s="164"/>
      <c r="X587" s="164"/>
      <c r="Y587" s="164"/>
      <c r="Z587" s="164"/>
      <c r="AA587" s="164"/>
      <c r="AB587" s="164"/>
      <c r="AC587" s="164"/>
    </row>
    <row r="588" spans="15:29" ht="15">
      <c r="O588" s="164"/>
      <c r="P588" s="164"/>
      <c r="Q588" s="164"/>
      <c r="R588" s="164"/>
      <c r="S588" s="164"/>
      <c r="T588" s="164"/>
      <c r="U588" s="164"/>
      <c r="V588" s="164"/>
      <c r="W588" s="164"/>
      <c r="X588" s="164"/>
      <c r="Y588" s="164"/>
      <c r="Z588" s="164"/>
      <c r="AA588" s="164"/>
      <c r="AB588" s="164"/>
      <c r="AC588" s="164"/>
    </row>
    <row r="589" spans="15:29" ht="15">
      <c r="O589" s="164"/>
      <c r="P589" s="164"/>
      <c r="Q589" s="164"/>
      <c r="R589" s="164"/>
      <c r="S589" s="164"/>
      <c r="T589" s="164"/>
      <c r="U589" s="164"/>
      <c r="V589" s="164"/>
      <c r="W589" s="164"/>
      <c r="X589" s="164"/>
      <c r="Y589" s="164"/>
      <c r="Z589" s="164"/>
      <c r="AA589" s="164"/>
      <c r="AB589" s="164"/>
      <c r="AC589" s="164"/>
    </row>
    <row r="590" spans="15:29" ht="15">
      <c r="O590" s="164"/>
      <c r="P590" s="164"/>
      <c r="Q590" s="164"/>
      <c r="R590" s="164"/>
      <c r="S590" s="164"/>
      <c r="T590" s="164"/>
      <c r="U590" s="164"/>
      <c r="V590" s="164"/>
      <c r="W590" s="164"/>
      <c r="X590" s="164"/>
      <c r="Y590" s="164"/>
      <c r="Z590" s="164"/>
      <c r="AA590" s="164"/>
      <c r="AB590" s="164"/>
      <c r="AC590" s="164"/>
    </row>
    <row r="591" spans="15:29" ht="15">
      <c r="O591" s="164"/>
      <c r="P591" s="164"/>
      <c r="Q591" s="164"/>
      <c r="R591" s="164"/>
      <c r="S591" s="164"/>
      <c r="T591" s="164"/>
      <c r="U591" s="164"/>
      <c r="V591" s="164"/>
      <c r="W591" s="164"/>
      <c r="X591" s="164"/>
      <c r="Y591" s="164"/>
      <c r="Z591" s="164"/>
      <c r="AA591" s="164"/>
      <c r="AB591" s="164"/>
      <c r="AC591" s="164"/>
    </row>
    <row r="592" spans="15:29" ht="15">
      <c r="O592" s="164"/>
      <c r="P592" s="164"/>
      <c r="Q592" s="164"/>
      <c r="R592" s="164"/>
      <c r="S592" s="164"/>
      <c r="T592" s="164"/>
      <c r="U592" s="164"/>
      <c r="V592" s="164"/>
      <c r="W592" s="164"/>
      <c r="X592" s="164"/>
      <c r="Y592" s="164"/>
      <c r="Z592" s="164"/>
      <c r="AA592" s="164"/>
      <c r="AB592" s="164"/>
      <c r="AC592" s="164"/>
    </row>
    <row r="593" spans="15:29" ht="15">
      <c r="O593" s="164"/>
      <c r="P593" s="164"/>
      <c r="Q593" s="164"/>
      <c r="R593" s="164"/>
      <c r="S593" s="164"/>
      <c r="T593" s="164"/>
      <c r="U593" s="164"/>
      <c r="V593" s="164"/>
      <c r="W593" s="164"/>
      <c r="X593" s="164"/>
      <c r="Y593" s="164"/>
      <c r="Z593" s="164"/>
      <c r="AA593" s="164"/>
      <c r="AB593" s="164"/>
      <c r="AC593" s="164"/>
    </row>
    <row r="594" spans="15:29" ht="15">
      <c r="O594" s="164"/>
      <c r="P594" s="164"/>
      <c r="Q594" s="164"/>
      <c r="R594" s="164"/>
      <c r="S594" s="164"/>
      <c r="T594" s="164"/>
      <c r="U594" s="164"/>
      <c r="V594" s="164"/>
      <c r="W594" s="164"/>
      <c r="X594" s="164"/>
      <c r="Y594" s="164"/>
      <c r="Z594" s="164"/>
      <c r="AA594" s="164"/>
      <c r="AB594" s="164"/>
      <c r="AC594" s="164"/>
    </row>
    <row r="595" spans="15:29" ht="15">
      <c r="O595" s="164"/>
      <c r="P595" s="164"/>
      <c r="Q595" s="164"/>
      <c r="R595" s="164"/>
      <c r="S595" s="164"/>
      <c r="T595" s="164"/>
      <c r="U595" s="164"/>
      <c r="V595" s="164"/>
      <c r="W595" s="164"/>
      <c r="X595" s="164"/>
      <c r="Y595" s="164"/>
      <c r="Z595" s="164"/>
      <c r="AA595" s="164"/>
      <c r="AB595" s="164"/>
      <c r="AC595" s="164"/>
    </row>
    <row r="596" spans="15:29" ht="15">
      <c r="O596" s="164"/>
      <c r="P596" s="164"/>
      <c r="Q596" s="164"/>
      <c r="R596" s="164"/>
      <c r="S596" s="164"/>
      <c r="T596" s="164"/>
      <c r="U596" s="164"/>
      <c r="V596" s="164"/>
      <c r="W596" s="164"/>
      <c r="X596" s="164"/>
      <c r="Y596" s="164"/>
      <c r="Z596" s="164"/>
      <c r="AA596" s="164"/>
      <c r="AB596" s="164"/>
      <c r="AC596" s="164"/>
    </row>
    <row r="597" spans="15:29" ht="15">
      <c r="O597" s="164"/>
      <c r="P597" s="164"/>
      <c r="Q597" s="164"/>
      <c r="R597" s="164"/>
      <c r="S597" s="164"/>
      <c r="T597" s="164"/>
      <c r="U597" s="164"/>
      <c r="V597" s="164"/>
      <c r="W597" s="164"/>
      <c r="X597" s="164"/>
      <c r="Y597" s="164"/>
      <c r="Z597" s="164"/>
      <c r="AA597" s="164"/>
      <c r="AB597" s="164"/>
      <c r="AC597" s="164"/>
    </row>
    <row r="598" spans="15:29" ht="15">
      <c r="O598" s="164"/>
      <c r="P598" s="164"/>
      <c r="Q598" s="164"/>
      <c r="R598" s="164"/>
      <c r="S598" s="164"/>
      <c r="T598" s="164"/>
      <c r="U598" s="164"/>
      <c r="V598" s="164"/>
      <c r="W598" s="164"/>
      <c r="X598" s="164"/>
      <c r="Y598" s="164"/>
      <c r="Z598" s="164"/>
      <c r="AA598" s="164"/>
      <c r="AB598" s="164"/>
      <c r="AC598" s="164"/>
    </row>
  </sheetData>
  <pageMargins left="0.7" right="0.7" top="0.75" bottom="0.75" header="0.3" footer="0.3"/>
  <pageSetup orientation="portrait" paperSize="9"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BG91"/>
  <sheetViews>
    <sheetView tabSelected="1" workbookViewId="0" topLeftCell="A1">
      <selection pane="topLeft" activeCell="D9" sqref="D9"/>
    </sheetView>
  </sheetViews>
  <sheetFormatPr defaultRowHeight="15"/>
  <cols>
    <col min="1" max="2" width="9.14285714285714" style="164"/>
    <col min="3" max="3" width="16.4285714285714" style="164" customWidth="1"/>
    <col min="4" max="4" width="23.7142857142857" style="164" customWidth="1"/>
    <col min="5" max="11" width="9.14285714285714" style="164"/>
    <col min="12" max="12" width="12.4285714285714" style="164" bestFit="1" customWidth="1"/>
    <col min="13" max="13" width="10.2857142857143" style="164" bestFit="1" customWidth="1"/>
    <col min="14" max="14" width="13" style="164" customWidth="1"/>
    <col min="15" max="15" width="14.8571428571429" style="164" customWidth="1"/>
    <col min="16" max="16" width="12.2857142857143" style="164" customWidth="1"/>
    <col min="17" max="17" width="10.8571428571429" style="164" customWidth="1"/>
    <col min="18" max="18" width="7.71428571428571" style="164" bestFit="1" customWidth="1"/>
    <col min="19" max="19" width="9.14285714285714" style="164"/>
    <col min="20" max="20" width="11.4285714285714" style="164" customWidth="1"/>
    <col min="21" max="21" width="9.14285714285714" style="164"/>
    <col min="22" max="22" width="9.57142857142857" style="164" bestFit="1" customWidth="1"/>
    <col min="23" max="23" width="17.5714285714286" style="164" customWidth="1"/>
    <col min="24" max="41" width="9.14285714285714" style="164"/>
    <col min="42" max="42" width="24.1428571428571" style="164" customWidth="1"/>
    <col min="43" max="16384" width="9.14285714285714" style="164"/>
  </cols>
  <sheetData>
    <row r="2" spans="4:18" ht="26.25">
      <c r="D2" s="178"/>
      <c r="E2" s="178"/>
      <c r="F2" s="264"/>
      <c r="G2" s="233"/>
      <c r="H2" s="233"/>
      <c r="I2" s="233"/>
      <c r="J2" s="233"/>
      <c r="K2" s="265" t="s">
        <v>380</v>
      </c>
      <c r="L2" s="233"/>
      <c r="M2" s="233"/>
      <c r="N2" s="233"/>
      <c r="O2" s="233"/>
      <c r="P2" s="233"/>
      <c r="Q2" s="233"/>
      <c r="R2" s="234"/>
    </row>
    <row r="3" spans="4:18" ht="15">
      <c r="D3" s="178"/>
      <c r="E3" s="178"/>
      <c r="F3" s="235"/>
      <c r="G3" s="236"/>
      <c r="H3" s="266"/>
      <c r="I3" s="236"/>
      <c r="J3" s="236"/>
      <c r="K3" s="236"/>
      <c r="L3" s="236"/>
      <c r="M3" s="236"/>
      <c r="N3" s="236"/>
      <c r="O3" s="236"/>
      <c r="P3" s="236"/>
      <c r="Q3" s="236"/>
      <c r="R3" s="272"/>
    </row>
    <row r="4" spans="4:21" ht="60">
      <c r="D4" s="178"/>
      <c r="E4" s="178"/>
      <c r="F4" s="235"/>
      <c r="G4" s="236"/>
      <c r="H4" s="236"/>
      <c r="I4" s="236"/>
      <c r="J4" s="236"/>
      <c r="K4" s="236"/>
      <c r="L4" s="284" t="s">
        <v>371</v>
      </c>
      <c r="M4" s="284" t="s">
        <v>372</v>
      </c>
      <c r="N4" s="284" t="s">
        <v>386</v>
      </c>
      <c r="O4" s="284" t="s">
        <v>375</v>
      </c>
      <c r="P4" s="284" t="s">
        <v>374</v>
      </c>
      <c r="Q4" s="284" t="s">
        <v>383</v>
      </c>
      <c r="R4" s="284" t="s">
        <v>373</v>
      </c>
      <c r="S4" s="218"/>
      <c r="T4" s="276" t="s">
        <v>384</v>
      </c>
      <c r="U4" s="218"/>
    </row>
    <row r="5" spans="4:21" ht="15">
      <c r="D5" s="178"/>
      <c r="E5" s="178"/>
      <c r="F5" s="177"/>
      <c r="G5" s="178"/>
      <c r="H5" s="178"/>
      <c r="I5" s="178"/>
      <c r="J5" s="178"/>
      <c r="K5" s="178"/>
      <c r="L5" s="282" t="s">
        <v>385</v>
      </c>
      <c r="M5" s="282"/>
      <c r="N5" s="282"/>
      <c r="O5" s="283"/>
      <c r="P5" s="223"/>
      <c r="Q5" s="223"/>
      <c r="R5" s="225"/>
      <c r="S5" s="218"/>
      <c r="T5" s="230"/>
      <c r="U5" s="218"/>
    </row>
    <row r="6" spans="4:21" ht="18.75">
      <c r="D6" s="178"/>
      <c r="E6" s="178"/>
      <c r="F6" s="267" t="s">
        <v>381</v>
      </c>
      <c r="G6" s="268"/>
      <c r="H6" s="268"/>
      <c r="I6" s="268"/>
      <c r="J6" s="268"/>
      <c r="K6" s="268"/>
      <c r="L6" s="271">
        <f>O66</f>
        <v>14303.505580999999</v>
      </c>
      <c r="M6" s="271">
        <f>O73</f>
        <v>1006.900166</v>
      </c>
      <c r="N6" s="271">
        <f>O67</f>
        <v>2988.2480770000002</v>
      </c>
      <c r="O6" s="271">
        <f>O79</f>
        <v>72.541707000000002</v>
      </c>
      <c r="P6" s="277">
        <f>M6/(L6+M6)</f>
        <v>0.06576574015337884</v>
      </c>
      <c r="Q6" s="277">
        <f>O6/(O6+N6)</f>
        <v>0.023700323158161719</v>
      </c>
      <c r="R6" s="277">
        <f>(M6+O6)/(L6+M6+N6+O6)</f>
        <v>0.058757301405807996</v>
      </c>
      <c r="S6" s="218"/>
      <c r="T6" s="274">
        <v>0.10637000000000001</v>
      </c>
      <c r="U6" s="218"/>
    </row>
    <row r="7" spans="4:20" ht="18.75">
      <c r="D7" s="178"/>
      <c r="F7" s="177"/>
      <c r="G7" s="178"/>
      <c r="H7" s="178"/>
      <c r="I7" s="220"/>
      <c r="J7" s="220"/>
      <c r="K7" s="220"/>
      <c r="L7" s="178"/>
      <c r="M7" s="178"/>
      <c r="N7" s="178"/>
      <c r="O7" s="178"/>
      <c r="P7" s="219"/>
      <c r="Q7" s="219"/>
      <c r="R7" s="281"/>
      <c r="T7" s="231"/>
    </row>
    <row r="8" spans="4:22" ht="18.75">
      <c r="D8" s="178"/>
      <c r="F8" s="267" t="s">
        <v>316</v>
      </c>
      <c r="G8" s="269"/>
      <c r="H8" s="269"/>
      <c r="I8" s="269"/>
      <c r="J8" s="269"/>
      <c r="K8" s="269"/>
      <c r="L8" s="273">
        <f>R26</f>
        <v>28434.667785000001</v>
      </c>
      <c r="M8" s="273">
        <f>R33</f>
        <v>1668.5476900000001</v>
      </c>
      <c r="N8" s="273">
        <f>R27</f>
        <v>5027.2226179999998</v>
      </c>
      <c r="O8" s="273">
        <f>R41</f>
        <v>93.620587999999998</v>
      </c>
      <c r="P8" s="277">
        <f>M8/(L8+M8)</f>
        <v>0.055427556946057437</v>
      </c>
      <c r="Q8" s="277">
        <f>O8/(O8+N8)</f>
        <v>0.018282260212596716</v>
      </c>
      <c r="R8" s="277">
        <f>(M8+O8)/(L8+M8+N8+O8)</f>
        <v>0.050027405812565283</v>
      </c>
      <c r="T8" s="275">
        <v>0.091800000000000007</v>
      </c>
      <c r="V8" s="229"/>
    </row>
    <row r="9" spans="4:20" ht="18.75">
      <c r="D9" s="178"/>
      <c r="F9" s="226"/>
      <c r="G9" s="221"/>
      <c r="H9" s="221"/>
      <c r="I9" s="221"/>
      <c r="J9" s="221"/>
      <c r="K9" s="221"/>
      <c r="L9" s="222"/>
      <c r="M9" s="222"/>
      <c r="N9" s="222"/>
      <c r="O9" s="222"/>
      <c r="P9" s="279"/>
      <c r="Q9" s="279"/>
      <c r="R9" s="280"/>
      <c r="S9" s="178"/>
      <c r="T9" s="231"/>
    </row>
    <row r="10" spans="4:20" ht="18.75">
      <c r="D10" s="178"/>
      <c r="F10" s="267" t="s">
        <v>322</v>
      </c>
      <c r="G10" s="270"/>
      <c r="H10" s="269"/>
      <c r="I10" s="269"/>
      <c r="J10" s="269"/>
      <c r="K10" s="269"/>
      <c r="L10" s="273">
        <f>AK26</f>
        <v>21063.993827000002</v>
      </c>
      <c r="M10" s="273">
        <f>AK32</f>
        <v>886.8223210000001</v>
      </c>
      <c r="N10" s="273">
        <f>AK27</f>
        <v>3831.7073009999995</v>
      </c>
      <c r="O10" s="273">
        <f>AK40</f>
        <v>11.455159000000002</v>
      </c>
      <c r="P10" s="277">
        <f>M10/(L10+M10)</f>
        <v>0.040400425889440143</v>
      </c>
      <c r="Q10" s="277">
        <f>O10/(O10+N10)</f>
        <v>0.0029806595789864171</v>
      </c>
      <c r="R10" s="277">
        <f>(M10+O10)/(L10+M10+N10+O10)</f>
        <v>0.034825084321090327</v>
      </c>
      <c r="T10" s="275">
        <v>0.078170000000000003</v>
      </c>
    </row>
    <row r="11" spans="4:20" ht="18.75">
      <c r="D11" s="178"/>
      <c r="F11" s="226"/>
      <c r="G11" s="221"/>
      <c r="H11" s="221"/>
      <c r="I11" s="221"/>
      <c r="J11" s="221"/>
      <c r="K11" s="221"/>
      <c r="L11" s="222"/>
      <c r="M11" s="222"/>
      <c r="N11" s="222"/>
      <c r="O11" s="222"/>
      <c r="P11" s="279"/>
      <c r="Q11" s="279"/>
      <c r="R11" s="280"/>
      <c r="T11" s="231"/>
    </row>
    <row r="12" spans="4:20" ht="18.75">
      <c r="D12" s="178"/>
      <c r="E12" s="178"/>
      <c r="F12" s="267" t="s">
        <v>319</v>
      </c>
      <c r="G12" s="269"/>
      <c r="H12" s="269"/>
      <c r="I12" s="268"/>
      <c r="J12" s="268"/>
      <c r="K12" s="268"/>
      <c r="L12" s="273">
        <f>BC25</f>
        <v>29346.406607000001</v>
      </c>
      <c r="M12" s="273">
        <f>BC30</f>
        <v>802.10689500000012</v>
      </c>
      <c r="N12" s="273">
        <f>AK27</f>
        <v>3831.7073009999995</v>
      </c>
      <c r="O12" s="273">
        <f>AK40</f>
        <v>11.455159000000002</v>
      </c>
      <c r="P12" s="277">
        <f>M12/(L12+M12)</f>
        <v>0.026605188841127763</v>
      </c>
      <c r="Q12" s="277">
        <f>O12/(O12+N12)</f>
        <v>0.0029806595789864171</v>
      </c>
      <c r="R12" s="277">
        <f>(M12+O12)/(L12+M12+N12+O12)</f>
        <v>0.023934155377025187</v>
      </c>
      <c r="T12" s="275">
        <v>0.049869999999999998</v>
      </c>
    </row>
    <row r="13" spans="4:18" ht="18.75">
      <c r="D13" s="178"/>
      <c r="E13" s="178"/>
      <c r="F13" s="180"/>
      <c r="G13" s="220"/>
      <c r="H13" s="220"/>
      <c r="I13" s="178"/>
      <c r="J13" s="178"/>
      <c r="K13" s="178"/>
      <c r="L13" s="227"/>
      <c r="M13" s="227"/>
      <c r="N13" s="227"/>
      <c r="O13" s="227"/>
      <c r="P13" s="228"/>
      <c r="Q13" s="228"/>
      <c r="R13" s="228"/>
    </row>
    <row r="14" spans="4:18" ht="18.75">
      <c r="D14" s="178"/>
      <c r="E14" s="178"/>
      <c r="F14" s="180" t="s">
        <v>389</v>
      </c>
      <c r="G14" s="220"/>
      <c r="H14" s="220"/>
      <c r="I14" s="178"/>
      <c r="J14" s="178"/>
      <c r="K14" s="178"/>
      <c r="L14" s="227"/>
      <c r="M14" s="227"/>
      <c r="N14" s="227"/>
      <c r="O14" s="227"/>
      <c r="P14" s="228"/>
      <c r="Q14" s="228"/>
      <c r="R14" s="228"/>
    </row>
    <row r="15" spans="4:18" ht="18.75">
      <c r="D15" s="178"/>
      <c r="E15" s="178"/>
      <c r="F15" s="180"/>
      <c r="G15" s="220"/>
      <c r="H15" s="220"/>
      <c r="I15" s="178"/>
      <c r="J15" s="178"/>
      <c r="K15" s="178"/>
      <c r="L15" s="227"/>
      <c r="M15" s="227"/>
      <c r="N15" s="227"/>
      <c r="O15" s="227"/>
      <c r="P15" s="228"/>
      <c r="Q15" s="228"/>
      <c r="R15" s="228"/>
    </row>
    <row r="16" spans="4:18" ht="18.75">
      <c r="D16" s="178"/>
      <c r="E16" s="178"/>
      <c r="F16" s="180"/>
      <c r="G16" s="220"/>
      <c r="H16" s="220"/>
      <c r="I16" s="178"/>
      <c r="J16" s="178"/>
      <c r="K16" s="178"/>
      <c r="L16" s="227"/>
      <c r="M16" s="227"/>
      <c r="N16" s="227"/>
      <c r="O16" s="227"/>
      <c r="P16" s="228"/>
      <c r="Q16" s="228"/>
      <c r="R16" s="228"/>
    </row>
    <row r="18" spans="3:56" ht="15.75">
      <c r="C18" s="6" t="s">
        <v>323</v>
      </c>
      <c r="D18" s="2"/>
      <c r="E18" s="2"/>
      <c r="F18" s="2"/>
      <c r="G18" s="2"/>
      <c r="H18" s="2"/>
      <c r="I18" s="2"/>
      <c r="J18" s="2"/>
      <c r="K18" s="2"/>
      <c r="L18" s="2"/>
      <c r="M18" s="2"/>
      <c r="N18" s="2"/>
      <c r="O18" s="2"/>
      <c r="P18" s="2"/>
      <c r="Q18" s="2"/>
      <c r="R18" s="2"/>
      <c r="S18" s="2"/>
      <c r="V18" s="6" t="s">
        <v>353</v>
      </c>
      <c r="W18" s="2"/>
      <c r="X18" s="2"/>
      <c r="Y18" s="2"/>
      <c r="Z18" s="2"/>
      <c r="AA18" s="2"/>
      <c r="AB18" s="2"/>
      <c r="AC18" s="2"/>
      <c r="AD18" s="2"/>
      <c r="AE18" s="2"/>
      <c r="AF18" s="2"/>
      <c r="AG18" s="2"/>
      <c r="AH18" s="2"/>
      <c r="AI18" s="2"/>
      <c r="AJ18" s="2"/>
      <c r="AK18" s="2"/>
      <c r="AL18" s="2"/>
      <c r="AO18" s="6" t="s">
        <v>363</v>
      </c>
      <c r="AP18" s="4"/>
      <c r="AQ18" s="4"/>
      <c r="AR18" s="4"/>
      <c r="AS18" s="4"/>
      <c r="AT18" s="4"/>
      <c r="AU18" s="4"/>
      <c r="AV18" s="4"/>
      <c r="AW18" s="4"/>
      <c r="AX18" s="4"/>
      <c r="AY18" s="4"/>
      <c r="AZ18" s="4"/>
      <c r="BA18" s="4"/>
      <c r="BB18" s="4"/>
      <c r="BC18" s="4"/>
      <c r="BD18" s="4"/>
    </row>
    <row r="19" spans="3:59" ht="18.75">
      <c r="C19" s="6" t="s">
        <v>324</v>
      </c>
      <c r="D19" s="2"/>
      <c r="E19" s="2"/>
      <c r="F19" s="2"/>
      <c r="G19" s="2"/>
      <c r="H19" s="2"/>
      <c r="I19" s="2"/>
      <c r="J19" s="2"/>
      <c r="K19" s="2"/>
      <c r="L19" s="2"/>
      <c r="M19" s="2"/>
      <c r="N19" s="2"/>
      <c r="O19" s="2"/>
      <c r="P19" s="2"/>
      <c r="Q19" s="2"/>
      <c r="R19" s="2"/>
      <c r="S19" s="2"/>
      <c r="V19" s="6" t="s">
        <v>354</v>
      </c>
      <c r="W19" s="2"/>
      <c r="X19" s="2"/>
      <c r="Y19" s="2"/>
      <c r="Z19" s="2"/>
      <c r="AA19" s="2"/>
      <c r="AB19" s="2"/>
      <c r="AC19" s="2"/>
      <c r="AD19" s="2"/>
      <c r="AE19" s="2"/>
      <c r="AF19" s="2"/>
      <c r="AG19" s="2"/>
      <c r="AH19" s="2"/>
      <c r="AI19" s="2"/>
      <c r="AJ19" s="2"/>
      <c r="AK19" s="2"/>
      <c r="AL19" s="2"/>
      <c r="AO19" s="6" t="s">
        <v>364</v>
      </c>
      <c r="AP19" s="4"/>
      <c r="AQ19" s="4"/>
      <c r="AR19" s="4"/>
      <c r="AS19" s="4"/>
      <c r="AT19" s="4"/>
      <c r="AU19" s="4"/>
      <c r="AV19" s="4"/>
      <c r="AW19" s="4"/>
      <c r="AX19" s="4"/>
      <c r="AY19" s="4"/>
      <c r="AZ19" s="4"/>
      <c r="BA19" s="4"/>
      <c r="BB19" s="4"/>
      <c r="BC19" s="4"/>
      <c r="BD19" s="4"/>
      <c r="BG19" s="164" t="s">
        <v>382</v>
      </c>
    </row>
    <row r="20" spans="3:56" ht="15.75">
      <c r="C20" s="6" t="s">
        <v>4</v>
      </c>
      <c r="D20" s="2"/>
      <c r="E20" s="2"/>
      <c r="F20" s="2"/>
      <c r="G20" s="2"/>
      <c r="H20" s="2"/>
      <c r="I20" s="2"/>
      <c r="J20" s="2"/>
      <c r="K20" s="2"/>
      <c r="L20" s="2"/>
      <c r="M20" s="2"/>
      <c r="N20" s="2"/>
      <c r="O20" s="2"/>
      <c r="P20" s="2"/>
      <c r="Q20" s="2"/>
      <c r="R20" s="2"/>
      <c r="S20" s="2"/>
      <c r="V20" s="6" t="s">
        <v>4</v>
      </c>
      <c r="W20" s="2"/>
      <c r="X20" s="2"/>
      <c r="Y20" s="2"/>
      <c r="Z20" s="2"/>
      <c r="AA20" s="2"/>
      <c r="AB20" s="2"/>
      <c r="AC20" s="2"/>
      <c r="AD20" s="2"/>
      <c r="AE20" s="2"/>
      <c r="AF20" s="2"/>
      <c r="AG20" s="2"/>
      <c r="AH20" s="2"/>
      <c r="AI20" s="2"/>
      <c r="AJ20" s="2"/>
      <c r="AK20" s="2"/>
      <c r="AL20" s="2"/>
      <c r="AO20" s="7" t="s">
        <v>265</v>
      </c>
      <c r="AP20" s="4"/>
      <c r="AQ20" s="4"/>
      <c r="AR20" s="4"/>
      <c r="AS20" s="4"/>
      <c r="AT20" s="4"/>
      <c r="AU20" s="4"/>
      <c r="AV20" s="4"/>
      <c r="AW20" s="4"/>
      <c r="AX20" s="4"/>
      <c r="AY20" s="4"/>
      <c r="AZ20" s="4"/>
      <c r="BA20" s="4"/>
      <c r="BB20" s="4"/>
      <c r="BC20" s="4"/>
      <c r="BD20" s="4"/>
    </row>
    <row r="21" spans="3:56" ht="15">
      <c r="C21" s="7" t="s">
        <v>5</v>
      </c>
      <c r="D21" s="2"/>
      <c r="E21" s="2"/>
      <c r="F21" s="2"/>
      <c r="G21" s="2"/>
      <c r="H21" s="2"/>
      <c r="I21" s="2"/>
      <c r="J21" s="2"/>
      <c r="K21" s="2"/>
      <c r="L21" s="2"/>
      <c r="M21" s="2"/>
      <c r="N21" s="2"/>
      <c r="O21" s="2"/>
      <c r="P21" s="2"/>
      <c r="Q21" s="2"/>
      <c r="R21" s="2"/>
      <c r="S21" s="2"/>
      <c r="V21" s="7" t="s">
        <v>191</v>
      </c>
      <c r="W21" s="2"/>
      <c r="X21" s="2"/>
      <c r="Y21" s="2"/>
      <c r="Z21" s="2"/>
      <c r="AA21" s="2"/>
      <c r="AB21" s="2"/>
      <c r="AC21" s="2"/>
      <c r="AD21" s="2"/>
      <c r="AE21" s="2"/>
      <c r="AF21" s="2"/>
      <c r="AG21" s="2"/>
      <c r="AH21" s="2"/>
      <c r="AI21" s="2"/>
      <c r="AJ21" s="2"/>
      <c r="AK21" s="2"/>
      <c r="AL21" s="2"/>
      <c r="AO21" s="4"/>
      <c r="AP21" s="4"/>
      <c r="AQ21" s="4"/>
      <c r="AR21" s="4"/>
      <c r="AS21" s="4"/>
      <c r="AT21" s="4"/>
      <c r="AU21" s="4"/>
      <c r="AV21" s="4"/>
      <c r="AW21" s="4"/>
      <c r="AX21" s="4"/>
      <c r="AY21" s="4"/>
      <c r="AZ21" s="4"/>
      <c r="BA21" s="4"/>
      <c r="BB21" s="4"/>
      <c r="BC21" s="4"/>
      <c r="BD21" s="4"/>
    </row>
    <row r="22" spans="3:56" ht="18" thickBot="1">
      <c r="C22" s="2"/>
      <c r="D22" s="2"/>
      <c r="E22" s="2"/>
      <c r="F22" s="2"/>
      <c r="G22" s="2"/>
      <c r="H22" s="2"/>
      <c r="I22" s="2"/>
      <c r="J22" s="2"/>
      <c r="K22" s="2"/>
      <c r="L22" s="2"/>
      <c r="M22" s="2"/>
      <c r="N22" s="2"/>
      <c r="O22" s="2"/>
      <c r="P22" s="2"/>
      <c r="Q22" s="2"/>
      <c r="R22" s="2"/>
      <c r="S22" s="2"/>
      <c r="V22" s="2"/>
      <c r="W22" s="2"/>
      <c r="X22" s="2"/>
      <c r="Y22" s="2"/>
      <c r="Z22" s="2"/>
      <c r="AA22" s="2"/>
      <c r="AB22" s="2"/>
      <c r="AC22" s="2"/>
      <c r="AD22" s="2"/>
      <c r="AE22" s="2"/>
      <c r="AF22" s="2"/>
      <c r="AG22" s="2"/>
      <c r="AH22" s="2"/>
      <c r="AI22" s="2"/>
      <c r="AJ22" s="2"/>
      <c r="AK22" s="2"/>
      <c r="AL22" s="2"/>
      <c r="AO22" s="4"/>
      <c r="AP22" s="4"/>
      <c r="AQ22" s="4"/>
      <c r="AR22" s="4"/>
      <c r="AS22" s="4"/>
      <c r="AT22" s="4"/>
      <c r="AU22" s="4"/>
      <c r="AV22" s="4"/>
      <c r="AW22" s="4"/>
      <c r="AX22" s="4"/>
      <c r="AY22" s="4"/>
      <c r="AZ22" s="4"/>
      <c r="BA22" s="4"/>
      <c r="BB22" s="4"/>
      <c r="BC22" s="4"/>
      <c r="BD22" s="199" t="s">
        <v>268</v>
      </c>
    </row>
    <row r="23" spans="3:56" ht="15.75" thickBot="1">
      <c r="C23" s="2"/>
      <c r="D23" s="2"/>
      <c r="E23" s="2"/>
      <c r="F23" s="2"/>
      <c r="G23" s="2"/>
      <c r="H23" s="2"/>
      <c r="I23" s="2"/>
      <c r="J23" s="2"/>
      <c r="K23" s="2"/>
      <c r="L23" s="2"/>
      <c r="M23" s="2"/>
      <c r="N23" s="2"/>
      <c r="O23" s="2"/>
      <c r="P23" s="2"/>
      <c r="Q23" s="2"/>
      <c r="R23" s="2"/>
      <c r="S23" s="181" t="s">
        <v>325</v>
      </c>
      <c r="V23" s="2"/>
      <c r="W23" s="2"/>
      <c r="X23" s="2"/>
      <c r="Y23" s="2"/>
      <c r="Z23" s="2"/>
      <c r="AA23" s="2"/>
      <c r="AB23" s="2"/>
      <c r="AC23" s="2"/>
      <c r="AD23" s="2"/>
      <c r="AE23" s="2"/>
      <c r="AF23" s="2"/>
      <c r="AG23" s="2"/>
      <c r="AH23" s="2"/>
      <c r="AI23" s="2"/>
      <c r="AJ23" s="2"/>
      <c r="AK23" s="2"/>
      <c r="AL23" s="181" t="s">
        <v>355</v>
      </c>
      <c r="AO23" s="115"/>
      <c r="AP23" s="115"/>
      <c r="AQ23" s="293" t="s">
        <v>356</v>
      </c>
      <c r="AR23" s="293"/>
      <c r="AS23" s="293"/>
      <c r="AT23" s="293"/>
      <c r="AU23" s="293"/>
      <c r="AV23" s="293"/>
      <c r="AW23" s="293"/>
      <c r="AX23" s="293"/>
      <c r="AY23" s="293"/>
      <c r="AZ23" s="293"/>
      <c r="BA23" s="293"/>
      <c r="BB23" s="293"/>
      <c r="BC23" s="293"/>
      <c r="BD23" s="294" t="s">
        <v>327</v>
      </c>
    </row>
    <row r="24" spans="3:56" ht="30.75" thickBot="1">
      <c r="C24" s="182"/>
      <c r="D24" s="182"/>
      <c r="E24" s="298" t="s">
        <v>326</v>
      </c>
      <c r="F24" s="298"/>
      <c r="G24" s="298"/>
      <c r="H24" s="298"/>
      <c r="I24" s="298"/>
      <c r="J24" s="298"/>
      <c r="K24" s="298"/>
      <c r="L24" s="298"/>
      <c r="M24" s="298"/>
      <c r="N24" s="183"/>
      <c r="O24" s="183"/>
      <c r="P24" s="183"/>
      <c r="Q24" s="183"/>
      <c r="R24" s="182"/>
      <c r="S24" s="290" t="s">
        <v>327</v>
      </c>
      <c r="V24" s="182"/>
      <c r="W24" s="182"/>
      <c r="X24" s="298" t="s">
        <v>356</v>
      </c>
      <c r="Y24" s="298"/>
      <c r="Z24" s="298"/>
      <c r="AA24" s="298"/>
      <c r="AB24" s="298"/>
      <c r="AC24" s="298"/>
      <c r="AD24" s="298"/>
      <c r="AE24" s="298"/>
      <c r="AF24" s="298"/>
      <c r="AG24" s="298"/>
      <c r="AH24" s="298"/>
      <c r="AI24" s="298"/>
      <c r="AJ24" s="298"/>
      <c r="AK24" s="182"/>
      <c r="AL24" s="290" t="s">
        <v>327</v>
      </c>
      <c r="AO24" s="200"/>
      <c r="AP24" s="200" t="s">
        <v>328</v>
      </c>
      <c r="AQ24" s="200" t="s">
        <v>333</v>
      </c>
      <c r="AR24" s="200" t="s">
        <v>334</v>
      </c>
      <c r="AS24" s="200" t="s">
        <v>335</v>
      </c>
      <c r="AT24" s="200" t="s">
        <v>336</v>
      </c>
      <c r="AU24" s="200" t="s">
        <v>337</v>
      </c>
      <c r="AV24" s="200" t="s">
        <v>338</v>
      </c>
      <c r="AW24" s="200" t="s">
        <v>339</v>
      </c>
      <c r="AX24" s="200" t="s">
        <v>340</v>
      </c>
      <c r="AY24" s="200" t="s">
        <v>365</v>
      </c>
      <c r="AZ24" s="200" t="s">
        <v>366</v>
      </c>
      <c r="BA24" s="200" t="s">
        <v>331</v>
      </c>
      <c r="BB24" s="200" t="s">
        <v>332</v>
      </c>
      <c r="BC24" s="200" t="s">
        <v>348</v>
      </c>
      <c r="BD24" s="294"/>
    </row>
    <row r="25" spans="3:56" ht="27" thickBot="1">
      <c r="C25" s="184"/>
      <c r="D25" s="184" t="s">
        <v>328</v>
      </c>
      <c r="E25" s="185" t="s">
        <v>329</v>
      </c>
      <c r="F25" s="185" t="s">
        <v>330</v>
      </c>
      <c r="G25" s="185" t="s">
        <v>331</v>
      </c>
      <c r="H25" s="185" t="s">
        <v>332</v>
      </c>
      <c r="I25" s="185" t="s">
        <v>333</v>
      </c>
      <c r="J25" s="185" t="s">
        <v>334</v>
      </c>
      <c r="K25" s="185" t="s">
        <v>335</v>
      </c>
      <c r="L25" s="185" t="s">
        <v>336</v>
      </c>
      <c r="M25" s="185" t="s">
        <v>337</v>
      </c>
      <c r="N25" s="185" t="s">
        <v>338</v>
      </c>
      <c r="O25" s="185" t="s">
        <v>339</v>
      </c>
      <c r="P25" s="185" t="s">
        <v>340</v>
      </c>
      <c r="Q25" s="185" t="s">
        <v>341</v>
      </c>
      <c r="R25" s="184" t="s">
        <v>342</v>
      </c>
      <c r="S25" s="290"/>
      <c r="V25" s="184"/>
      <c r="W25" s="184" t="s">
        <v>328</v>
      </c>
      <c r="X25" s="185" t="s">
        <v>333</v>
      </c>
      <c r="Y25" s="185" t="s">
        <v>334</v>
      </c>
      <c r="Z25" s="185" t="s">
        <v>335</v>
      </c>
      <c r="AA25" s="185" t="s">
        <v>336</v>
      </c>
      <c r="AB25" s="185" t="s">
        <v>337</v>
      </c>
      <c r="AC25" s="185" t="s">
        <v>338</v>
      </c>
      <c r="AD25" s="185" t="s">
        <v>339</v>
      </c>
      <c r="AE25" s="185" t="s">
        <v>340</v>
      </c>
      <c r="AF25" s="185" t="s">
        <v>341</v>
      </c>
      <c r="AG25" s="185"/>
      <c r="AH25" s="185"/>
      <c r="AI25" s="185"/>
      <c r="AJ25" s="185"/>
      <c r="AK25" s="184" t="s">
        <v>348</v>
      </c>
      <c r="AL25" s="290"/>
      <c r="AO25" s="295" t="s">
        <v>343</v>
      </c>
      <c r="AP25" s="4" t="s">
        <v>344</v>
      </c>
      <c r="AQ25" s="201">
        <v>2300.120163</v>
      </c>
      <c r="AR25" s="201">
        <v>2497.1721590000002</v>
      </c>
      <c r="AS25" s="201">
        <v>2485.3576090000001</v>
      </c>
      <c r="AT25" s="201">
        <v>2448.2468549999999</v>
      </c>
      <c r="AU25" s="201">
        <v>2489.0971089999998</v>
      </c>
      <c r="AV25" s="201">
        <v>2469.3886429999998</v>
      </c>
      <c r="AW25" s="201">
        <v>2583.4725109999999</v>
      </c>
      <c r="AX25" s="201">
        <v>2584.8904980000002</v>
      </c>
      <c r="AY25" s="201">
        <v>2171.3649140000002</v>
      </c>
      <c r="AZ25" s="201">
        <v>2532.688294</v>
      </c>
      <c r="BA25" s="201">
        <v>2203.0232259999998</v>
      </c>
      <c r="BB25" s="201">
        <v>2581.5846259999998</v>
      </c>
      <c r="BC25" s="217">
        <v>29346.406607000001</v>
      </c>
      <c r="BD25" s="202">
        <v>0.56485122905247365</v>
      </c>
    </row>
    <row r="26" spans="3:56" ht="15.75" thickBot="1">
      <c r="C26" s="291" t="s">
        <v>343</v>
      </c>
      <c r="D26" s="2" t="s">
        <v>344</v>
      </c>
      <c r="E26" s="186">
        <v>968.64671499999997</v>
      </c>
      <c r="F26" s="186">
        <v>2365.7081899999998</v>
      </c>
      <c r="G26" s="186">
        <v>2248.2113100000001</v>
      </c>
      <c r="H26" s="186">
        <v>2525.5488009999999</v>
      </c>
      <c r="I26" s="186">
        <v>2316.0193629999999</v>
      </c>
      <c r="J26" s="186">
        <v>2404.9995370000001</v>
      </c>
      <c r="K26" s="186">
        <v>2315.7868910000002</v>
      </c>
      <c r="L26" s="186">
        <v>2424.7616950000001</v>
      </c>
      <c r="M26" s="186">
        <v>2398.0343400000002</v>
      </c>
      <c r="N26" s="186">
        <v>2342.536094</v>
      </c>
      <c r="O26" s="186">
        <v>2487.6082019999999</v>
      </c>
      <c r="P26" s="186">
        <v>2415.337329</v>
      </c>
      <c r="Q26" s="186">
        <v>1221.4693179999999</v>
      </c>
      <c r="R26" s="216">
        <v>28434.667785000001</v>
      </c>
      <c r="S26" s="188">
        <v>0.54559044570262627</v>
      </c>
      <c r="V26" s="291" t="s">
        <v>343</v>
      </c>
      <c r="W26" s="2" t="s">
        <v>344</v>
      </c>
      <c r="X26" s="186">
        <v>2393.5913860000001</v>
      </c>
      <c r="Y26" s="186">
        <v>2518.1064980000001</v>
      </c>
      <c r="Z26" s="186">
        <v>2429.0366130000002</v>
      </c>
      <c r="AA26" s="186">
        <v>2425.5008149999999</v>
      </c>
      <c r="AB26" s="186">
        <v>2460.5103330000002</v>
      </c>
      <c r="AC26" s="186">
        <v>2301.6292830000002</v>
      </c>
      <c r="AD26" s="186">
        <v>2648.5290199999999</v>
      </c>
      <c r="AE26" s="186">
        <v>2562.7339390000002</v>
      </c>
      <c r="AF26" s="186">
        <v>1324.3559399999999</v>
      </c>
      <c r="AG26" s="186">
        <v>0</v>
      </c>
      <c r="AH26" s="186">
        <v>0</v>
      </c>
      <c r="AI26" s="186">
        <v>0</v>
      </c>
      <c r="AJ26" s="186">
        <v>0</v>
      </c>
      <c r="AK26" s="216">
        <v>21063.993827000002</v>
      </c>
      <c r="AL26" s="188">
        <v>0.55538116847396057</v>
      </c>
      <c r="AO26" s="295"/>
      <c r="AP26" s="4" t="s">
        <v>345</v>
      </c>
      <c r="AQ26" s="201">
        <v>403.20543600000002</v>
      </c>
      <c r="AR26" s="201">
        <v>439.74064299999998</v>
      </c>
      <c r="AS26" s="201">
        <v>447.35440699999998</v>
      </c>
      <c r="AT26" s="201">
        <v>457.06905399999999</v>
      </c>
      <c r="AU26" s="201">
        <v>536.86555199999998</v>
      </c>
      <c r="AV26" s="201">
        <v>443.060136</v>
      </c>
      <c r="AW26" s="201">
        <v>461.54951499999999</v>
      </c>
      <c r="AX26" s="201">
        <v>441.72024099999999</v>
      </c>
      <c r="AY26" s="201">
        <v>338.45096100000001</v>
      </c>
      <c r="AZ26" s="201">
        <v>423.57269500000001</v>
      </c>
      <c r="BA26" s="201">
        <v>409.02150499999999</v>
      </c>
      <c r="BB26" s="201">
        <v>437.53535099999999</v>
      </c>
      <c r="BC26" s="217">
        <v>5239.1454959999992</v>
      </c>
      <c r="BD26" s="202">
        <v>0.10084157192500835</v>
      </c>
    </row>
    <row r="27" spans="3:56" ht="15.75" thickBot="1">
      <c r="C27" s="291"/>
      <c r="D27" s="2" t="s">
        <v>345</v>
      </c>
      <c r="E27" s="186">
        <v>152.99531899999999</v>
      </c>
      <c r="F27" s="186">
        <v>413.29247199999998</v>
      </c>
      <c r="G27" s="186">
        <v>398.23254200000002</v>
      </c>
      <c r="H27" s="186">
        <v>437.49246799999997</v>
      </c>
      <c r="I27" s="186">
        <v>404.24607099999997</v>
      </c>
      <c r="J27" s="186">
        <v>430.41241100000002</v>
      </c>
      <c r="K27" s="186">
        <v>419.55272200000002</v>
      </c>
      <c r="L27" s="186">
        <v>488.60112099999998</v>
      </c>
      <c r="M27" s="186">
        <v>492.166585</v>
      </c>
      <c r="N27" s="186">
        <v>423.35468400000002</v>
      </c>
      <c r="O27" s="186">
        <v>423.91278899999998</v>
      </c>
      <c r="P27" s="186">
        <v>381.39291100000003</v>
      </c>
      <c r="Q27" s="186">
        <v>161.57052300000001</v>
      </c>
      <c r="R27" s="216">
        <v>5027.2226179999998</v>
      </c>
      <c r="S27" s="188">
        <v>0.096459879522413181</v>
      </c>
      <c r="V27" s="291"/>
      <c r="W27" s="2" t="s">
        <v>345</v>
      </c>
      <c r="X27" s="186">
        <v>438.38763799999998</v>
      </c>
      <c r="Y27" s="186">
        <v>488.58337</v>
      </c>
      <c r="Z27" s="186">
        <v>458.619102</v>
      </c>
      <c r="AA27" s="186">
        <v>495.14355699999999</v>
      </c>
      <c r="AB27" s="186">
        <v>493.34688999999997</v>
      </c>
      <c r="AC27" s="186">
        <v>439.99282599999998</v>
      </c>
      <c r="AD27" s="186">
        <v>457.40743600000002</v>
      </c>
      <c r="AE27" s="186">
        <v>407.71418499999999</v>
      </c>
      <c r="AF27" s="186">
        <v>152.51229699999999</v>
      </c>
      <c r="AG27" s="186">
        <v>0</v>
      </c>
      <c r="AH27" s="186">
        <v>0</v>
      </c>
      <c r="AI27" s="186">
        <v>0</v>
      </c>
      <c r="AJ27" s="186">
        <v>0</v>
      </c>
      <c r="AK27" s="216">
        <v>3831.7073009999995</v>
      </c>
      <c r="AL27" s="188">
        <v>0.1010282330861597</v>
      </c>
      <c r="AO27" s="295"/>
      <c r="AP27" s="4" t="s">
        <v>347</v>
      </c>
      <c r="AQ27" s="201">
        <v>1362.7771600000001</v>
      </c>
      <c r="AR27" s="201">
        <v>1360.9317249999999</v>
      </c>
      <c r="AS27" s="201">
        <v>1341.8582739999999</v>
      </c>
      <c r="AT27" s="201">
        <v>1376.6155080000001</v>
      </c>
      <c r="AU27" s="201">
        <v>1333.9142730000001</v>
      </c>
      <c r="AV27" s="201">
        <v>1298.875814</v>
      </c>
      <c r="AW27" s="201">
        <v>1375.6359359999999</v>
      </c>
      <c r="AX27" s="201">
        <v>1299.826239</v>
      </c>
      <c r="AY27" s="201">
        <v>1252.4571759999999</v>
      </c>
      <c r="AZ27" s="201">
        <v>1292.4020720000001</v>
      </c>
      <c r="BA27" s="201">
        <v>1127.2981380000001</v>
      </c>
      <c r="BB27" s="201">
        <v>1321.9408470000001</v>
      </c>
      <c r="BC27" s="201">
        <v>15744.533162000002</v>
      </c>
      <c r="BD27" s="202">
        <v>0.30304626479522045</v>
      </c>
    </row>
    <row r="28" spans="3:56" ht="15.75" thickBot="1">
      <c r="C28" s="291"/>
      <c r="D28" s="2" t="s">
        <v>346</v>
      </c>
      <c r="E28" s="186">
        <v>4.1999999999999998E-05</v>
      </c>
      <c r="F28" s="186">
        <v>0.00047600000000000002</v>
      </c>
      <c r="G28" s="186">
        <v>0.00095600000000000004</v>
      </c>
      <c r="H28" s="186">
        <v>0.0027789999999999998</v>
      </c>
      <c r="I28" s="186">
        <v>0.0020370000000000002</v>
      </c>
      <c r="J28" s="186">
        <v>0.0032130000000000001</v>
      </c>
      <c r="K28" s="186">
        <v>0.001707</v>
      </c>
      <c r="L28" s="186">
        <v>0.0029220000000000001</v>
      </c>
      <c r="M28" s="186">
        <v>0.102701</v>
      </c>
      <c r="N28" s="186">
        <v>0.19903199999999999</v>
      </c>
      <c r="O28" s="186">
        <v>0.27585100000000001</v>
      </c>
      <c r="P28" s="186">
        <v>0.26220900000000003</v>
      </c>
      <c r="Q28" s="186">
        <v>0.071080000000000004</v>
      </c>
      <c r="R28" s="187">
        <v>0.92500499999999997</v>
      </c>
      <c r="S28" s="188">
        <v>1.7748541816739139E-05</v>
      </c>
      <c r="V28" s="291"/>
      <c r="W28" s="2" t="s">
        <v>346</v>
      </c>
      <c r="X28" s="186">
        <v>0</v>
      </c>
      <c r="Y28" s="186">
        <v>0</v>
      </c>
      <c r="Z28" s="186">
        <v>0</v>
      </c>
      <c r="AA28" s="186">
        <v>0</v>
      </c>
      <c r="AB28" s="186">
        <v>0</v>
      </c>
      <c r="AC28" s="186">
        <v>0</v>
      </c>
      <c r="AD28" s="186">
        <v>0</v>
      </c>
      <c r="AE28" s="186">
        <v>0.00017699999999999999</v>
      </c>
      <c r="AF28" s="186">
        <v>0</v>
      </c>
      <c r="AG28" s="186">
        <v>0</v>
      </c>
      <c r="AH28" s="186">
        <v>0</v>
      </c>
      <c r="AI28" s="186">
        <v>0</v>
      </c>
      <c r="AJ28" s="186">
        <v>0</v>
      </c>
      <c r="AK28" s="187">
        <v>0.00017699999999999999</v>
      </c>
      <c r="AL28" s="188">
        <v>4.6668484441865955E-09</v>
      </c>
      <c r="AO28" s="295"/>
      <c r="AP28" s="203" t="s">
        <v>348</v>
      </c>
      <c r="AQ28" s="204">
        <v>4066.1027590000003</v>
      </c>
      <c r="AR28" s="204">
        <v>4297.8445270000002</v>
      </c>
      <c r="AS28" s="204">
        <v>4274.5702899999997</v>
      </c>
      <c r="AT28" s="204">
        <v>4281.9314169999998</v>
      </c>
      <c r="AU28" s="204">
        <v>4359.8769339999999</v>
      </c>
      <c r="AV28" s="204">
        <v>4211.3245929999994</v>
      </c>
      <c r="AW28" s="204">
        <v>4420.6579620000002</v>
      </c>
      <c r="AX28" s="204">
        <v>4326.4369779999997</v>
      </c>
      <c r="AY28" s="204">
        <v>3762.2730510000001</v>
      </c>
      <c r="AZ28" s="204">
        <v>4248.6630610000002</v>
      </c>
      <c r="BA28" s="204">
        <v>3739.3428690000001</v>
      </c>
      <c r="BB28" s="204">
        <v>4341.0608240000001</v>
      </c>
      <c r="BC28" s="204">
        <v>50330.085265000002</v>
      </c>
      <c r="BD28" s="205">
        <v>0.96873906577270241</v>
      </c>
    </row>
    <row r="29" spans="3:56" ht="15.75" thickBot="1">
      <c r="C29" s="291"/>
      <c r="D29" s="2" t="s">
        <v>347</v>
      </c>
      <c r="E29" s="186">
        <v>586.85651600000006</v>
      </c>
      <c r="F29" s="186">
        <v>1282.4549469999999</v>
      </c>
      <c r="G29" s="186">
        <v>1220.90256</v>
      </c>
      <c r="H29" s="186">
        <v>1309.57403</v>
      </c>
      <c r="I29" s="186">
        <v>1345.561111</v>
      </c>
      <c r="J29" s="186">
        <v>1389.292336</v>
      </c>
      <c r="K29" s="186">
        <v>1301.102116</v>
      </c>
      <c r="L29" s="186">
        <v>1373.7405189999999</v>
      </c>
      <c r="M29" s="186">
        <v>1357.179183</v>
      </c>
      <c r="N29" s="186">
        <v>1333.6349729999999</v>
      </c>
      <c r="O29" s="186">
        <v>1389.95631</v>
      </c>
      <c r="P29" s="186">
        <v>1389.469642</v>
      </c>
      <c r="Q29" s="186">
        <v>694.51930200000004</v>
      </c>
      <c r="R29" s="187">
        <v>15974.243544999999</v>
      </c>
      <c r="S29" s="188">
        <v>0.30650594272377746</v>
      </c>
      <c r="V29" s="291"/>
      <c r="W29" s="2" t="s">
        <v>347</v>
      </c>
      <c r="X29" s="186">
        <v>1342.6383490000001</v>
      </c>
      <c r="Y29" s="186">
        <v>1441.2144599999999</v>
      </c>
      <c r="Z29" s="186">
        <v>1322.320158</v>
      </c>
      <c r="AA29" s="186">
        <v>1325.305832</v>
      </c>
      <c r="AB29" s="186">
        <v>1357.105912</v>
      </c>
      <c r="AC29" s="186">
        <v>1249.326679</v>
      </c>
      <c r="AD29" s="186">
        <v>1408.440996</v>
      </c>
      <c r="AE29" s="186">
        <v>1321.7480849999999</v>
      </c>
      <c r="AF29" s="186">
        <v>744.16520300000002</v>
      </c>
      <c r="AG29" s="186">
        <v>0</v>
      </c>
      <c r="AH29" s="186">
        <v>0</v>
      </c>
      <c r="AI29" s="186">
        <v>0</v>
      </c>
      <c r="AJ29" s="186">
        <v>0</v>
      </c>
      <c r="AK29" s="187">
        <v>11512.265674</v>
      </c>
      <c r="AL29" s="188">
        <v>0.30353671836028051</v>
      </c>
      <c r="AO29" s="296" t="s">
        <v>349</v>
      </c>
      <c r="AP29" s="4" t="s">
        <v>18</v>
      </c>
      <c r="AQ29" s="201">
        <v>0</v>
      </c>
      <c r="AR29" s="201">
        <v>0</v>
      </c>
      <c r="AS29" s="201">
        <v>0</v>
      </c>
      <c r="AT29" s="201">
        <v>0.12204</v>
      </c>
      <c r="AU29" s="201">
        <v>1.3209299999999999</v>
      </c>
      <c r="AV29" s="201">
        <v>0</v>
      </c>
      <c r="AW29" s="201">
        <v>0</v>
      </c>
      <c r="AX29" s="201">
        <v>1.727571</v>
      </c>
      <c r="AY29" s="201">
        <v>0.42280800000000002</v>
      </c>
      <c r="AZ29" s="201">
        <v>0</v>
      </c>
      <c r="BA29" s="201">
        <v>0</v>
      </c>
      <c r="BB29" s="201">
        <v>0</v>
      </c>
      <c r="BC29" s="201">
        <v>3.5933489999999999</v>
      </c>
      <c r="BD29" s="202">
        <v>6.9163752354618114E-05</v>
      </c>
    </row>
    <row r="30" spans="3:56" ht="15">
      <c r="C30" s="291"/>
      <c r="D30" s="189" t="s">
        <v>348</v>
      </c>
      <c r="E30" s="190">
        <v>1708.4985919999999</v>
      </c>
      <c r="F30" s="190">
        <v>4061.4560849999998</v>
      </c>
      <c r="G30" s="190">
        <v>3867.3473680000002</v>
      </c>
      <c r="H30" s="190">
        <v>4272.6180780000004</v>
      </c>
      <c r="I30" s="190">
        <v>4065.8285820000001</v>
      </c>
      <c r="J30" s="190">
        <v>4224.7074970000003</v>
      </c>
      <c r="K30" s="190">
        <v>4036.443436</v>
      </c>
      <c r="L30" s="190">
        <v>4287.1062570000004</v>
      </c>
      <c r="M30" s="190">
        <v>4247.4828090000001</v>
      </c>
      <c r="N30" s="190">
        <v>4099.7247829999997</v>
      </c>
      <c r="O30" s="190">
        <v>4301.7531520000002</v>
      </c>
      <c r="P30" s="190">
        <v>4186.4620910000003</v>
      </c>
      <c r="Q30" s="190">
        <v>2077.6302230000001</v>
      </c>
      <c r="R30" s="190">
        <v>49437.058953</v>
      </c>
      <c r="S30" s="191">
        <v>0.94857401649063366</v>
      </c>
      <c r="T30" s="229"/>
      <c r="V30" s="291"/>
      <c r="W30" s="189" t="s">
        <v>348</v>
      </c>
      <c r="X30" s="190">
        <v>4174.617373</v>
      </c>
      <c r="Y30" s="190">
        <v>4447.9043279999996</v>
      </c>
      <c r="Z30" s="190">
        <v>4209.9758730000003</v>
      </c>
      <c r="AA30" s="190">
        <v>4245.9502039999998</v>
      </c>
      <c r="AB30" s="190">
        <v>4310.963135</v>
      </c>
      <c r="AC30" s="190">
        <v>3990.9487880000006</v>
      </c>
      <c r="AD30" s="190">
        <v>4514.3774519999997</v>
      </c>
      <c r="AE30" s="190">
        <v>4292.1963859999996</v>
      </c>
      <c r="AF30" s="190">
        <v>2221.0334400000002</v>
      </c>
      <c r="AG30" s="190">
        <v>0</v>
      </c>
      <c r="AH30" s="190">
        <v>0</v>
      </c>
      <c r="AI30" s="190">
        <v>0</v>
      </c>
      <c r="AJ30" s="190">
        <v>0</v>
      </c>
      <c r="AK30" s="190">
        <v>36407.966979000004</v>
      </c>
      <c r="AL30" s="191">
        <v>0.95994612458724926</v>
      </c>
      <c r="AO30" s="296"/>
      <c r="AP30" s="4" t="s">
        <v>358</v>
      </c>
      <c r="AQ30" s="201">
        <v>72.753780000000006</v>
      </c>
      <c r="AR30" s="201">
        <v>81.466470999999999</v>
      </c>
      <c r="AS30" s="201">
        <v>64.404556999999997</v>
      </c>
      <c r="AT30" s="201">
        <v>63.430678</v>
      </c>
      <c r="AU30" s="201">
        <v>48.525827</v>
      </c>
      <c r="AV30" s="201">
        <v>45.503557999999998</v>
      </c>
      <c r="AW30" s="201">
        <v>67.154886000000005</v>
      </c>
      <c r="AX30" s="201">
        <v>70.564518000000007</v>
      </c>
      <c r="AY30" s="201">
        <v>69.389364</v>
      </c>
      <c r="AZ30" s="201">
        <v>83.818603999999993</v>
      </c>
      <c r="BA30" s="201">
        <v>61.236141000000003</v>
      </c>
      <c r="BB30" s="201">
        <v>73.858510999999993</v>
      </c>
      <c r="BC30" s="217">
        <v>802.10689500000012</v>
      </c>
      <c r="BD30" s="202">
        <v>0.015438723777654685</v>
      </c>
    </row>
    <row r="31" spans="3:56" ht="15">
      <c r="C31" s="292" t="s">
        <v>349</v>
      </c>
      <c r="D31" s="2" t="s">
        <v>18</v>
      </c>
      <c r="E31" s="186">
        <v>1.0329360000000001</v>
      </c>
      <c r="F31" s="186">
        <v>2.0632670000000002</v>
      </c>
      <c r="G31" s="186">
        <v>2.0597970000000001</v>
      </c>
      <c r="H31" s="186">
        <v>0</v>
      </c>
      <c r="I31" s="186">
        <v>0.45116699999999998</v>
      </c>
      <c r="J31" s="186">
        <v>3.126506</v>
      </c>
      <c r="K31" s="186">
        <v>2.0260829999999999</v>
      </c>
      <c r="L31" s="186">
        <v>1.6125609999999999</v>
      </c>
      <c r="M31" s="186">
        <v>2.1025079999999998</v>
      </c>
      <c r="N31" s="186">
        <v>1.8470709999999999</v>
      </c>
      <c r="O31" s="186">
        <v>2.5941909999999999</v>
      </c>
      <c r="P31" s="186">
        <v>2.8585600000000002</v>
      </c>
      <c r="Q31" s="186">
        <v>2.9466549999999998</v>
      </c>
      <c r="R31" s="187">
        <v>24.721302000000001</v>
      </c>
      <c r="S31" s="188">
        <v>0.00047434020606508824</v>
      </c>
      <c r="V31" s="292" t="s">
        <v>349</v>
      </c>
      <c r="W31" s="2" t="s">
        <v>357</v>
      </c>
      <c r="X31" s="186">
        <v>1.485004</v>
      </c>
      <c r="Y31" s="186">
        <v>0.67405999999999999</v>
      </c>
      <c r="Z31" s="186">
        <v>0</v>
      </c>
      <c r="AA31" s="186">
        <v>3.4629270000000001</v>
      </c>
      <c r="AB31" s="186">
        <v>0</v>
      </c>
      <c r="AC31" s="186">
        <v>0</v>
      </c>
      <c r="AD31" s="186">
        <v>2.0752929999999998</v>
      </c>
      <c r="AE31" s="186">
        <v>2.1547519999999998</v>
      </c>
      <c r="AF31" s="186">
        <v>1.032937</v>
      </c>
      <c r="AG31" s="186">
        <v>0</v>
      </c>
      <c r="AH31" s="186">
        <v>0</v>
      </c>
      <c r="AI31" s="186">
        <v>0</v>
      </c>
      <c r="AJ31" s="186">
        <v>0</v>
      </c>
      <c r="AK31" s="187">
        <v>10.884973</v>
      </c>
      <c r="AL31" s="188">
        <v>0.00028699728423764464</v>
      </c>
      <c r="AO31" s="296"/>
      <c r="AP31" s="4" t="s">
        <v>129</v>
      </c>
      <c r="AQ31" s="201">
        <v>59.675172000000003</v>
      </c>
      <c r="AR31" s="201">
        <v>62.611134</v>
      </c>
      <c r="AS31" s="201">
        <v>59.576534000000002</v>
      </c>
      <c r="AT31" s="201">
        <v>64.207967999999994</v>
      </c>
      <c r="AU31" s="201">
        <v>65.200239999999994</v>
      </c>
      <c r="AV31" s="201">
        <v>61.789177000000002</v>
      </c>
      <c r="AW31" s="201">
        <v>69.172137000000006</v>
      </c>
      <c r="AX31" s="201">
        <v>61.981304000000002</v>
      </c>
      <c r="AY31" s="201">
        <v>61.612360000000002</v>
      </c>
      <c r="AZ31" s="201">
        <v>60.475476</v>
      </c>
      <c r="BA31" s="201">
        <v>56.502738000000001</v>
      </c>
      <c r="BB31" s="201">
        <v>61.420287999999999</v>
      </c>
      <c r="BC31" s="201">
        <v>744.22452800000008</v>
      </c>
      <c r="BD31" s="202">
        <v>0.014324620556150979</v>
      </c>
    </row>
    <row r="32" spans="3:56" ht="15">
      <c r="C32" s="292"/>
      <c r="D32" s="2" t="s">
        <v>59</v>
      </c>
      <c r="E32" s="186">
        <v>0.28867700000000002</v>
      </c>
      <c r="F32" s="186">
        <v>0.95346399999999998</v>
      </c>
      <c r="G32" s="186">
        <v>0.151283</v>
      </c>
      <c r="H32" s="186">
        <v>0.43393100000000001</v>
      </c>
      <c r="I32" s="186">
        <v>0</v>
      </c>
      <c r="J32" s="186">
        <v>0.20819499999999999</v>
      </c>
      <c r="K32" s="186">
        <v>0.13564999999999999</v>
      </c>
      <c r="L32" s="186">
        <v>0.039127000000000002</v>
      </c>
      <c r="M32" s="186">
        <v>0.64119199999999998</v>
      </c>
      <c r="N32" s="186">
        <v>0.17424500000000001</v>
      </c>
      <c r="O32" s="186">
        <v>2.5616119999999998</v>
      </c>
      <c r="P32" s="186">
        <v>1.489018</v>
      </c>
      <c r="Q32" s="186">
        <v>0.58481300000000003</v>
      </c>
      <c r="R32" s="187">
        <v>7.6612070000000001</v>
      </c>
      <c r="S32" s="188">
        <v>0.00014699947871221736</v>
      </c>
      <c r="V32" s="292"/>
      <c r="W32" s="2" t="s">
        <v>358</v>
      </c>
      <c r="X32" s="186">
        <v>82.999309999999994</v>
      </c>
      <c r="Y32" s="186">
        <v>119.53046999999999</v>
      </c>
      <c r="Z32" s="186">
        <v>116.039959</v>
      </c>
      <c r="AA32" s="186">
        <v>135.22611599999999</v>
      </c>
      <c r="AB32" s="186">
        <v>141.569738</v>
      </c>
      <c r="AC32" s="186">
        <v>122.400779</v>
      </c>
      <c r="AD32" s="186">
        <v>91.095147999999995</v>
      </c>
      <c r="AE32" s="186">
        <v>52.132651000000003</v>
      </c>
      <c r="AF32" s="186">
        <v>25.828150000000001</v>
      </c>
      <c r="AG32" s="186">
        <v>0</v>
      </c>
      <c r="AH32" s="186">
        <v>0</v>
      </c>
      <c r="AI32" s="186">
        <v>0</v>
      </c>
      <c r="AJ32" s="186">
        <v>0</v>
      </c>
      <c r="AK32" s="216">
        <v>886.8223210000001</v>
      </c>
      <c r="AL32" s="188">
        <v>0.023382290220501672</v>
      </c>
      <c r="AO32" s="296"/>
      <c r="AP32" s="4" t="s">
        <v>367</v>
      </c>
      <c r="AQ32" s="201">
        <v>0</v>
      </c>
      <c r="AR32" s="201">
        <v>0</v>
      </c>
      <c r="AS32" s="201">
        <v>0.75431329999999996</v>
      </c>
      <c r="AT32" s="201">
        <v>0</v>
      </c>
      <c r="AU32" s="201">
        <v>0</v>
      </c>
      <c r="AV32" s="201">
        <v>1.3279061999999999</v>
      </c>
      <c r="AW32" s="201">
        <v>0</v>
      </c>
      <c r="AX32" s="201">
        <v>0</v>
      </c>
      <c r="AY32" s="201">
        <v>1.5868647999999999</v>
      </c>
      <c r="AZ32" s="201">
        <v>0</v>
      </c>
      <c r="BA32" s="201">
        <v>0</v>
      </c>
      <c r="BB32" s="201">
        <v>2.1964626999999997</v>
      </c>
      <c r="BC32" s="201">
        <v>5.8655469999999994</v>
      </c>
      <c r="BD32" s="202">
        <v>0.00011289836866176183</v>
      </c>
    </row>
    <row r="33" spans="3:56" ht="15">
      <c r="C33" s="292"/>
      <c r="D33" s="2" t="s">
        <v>62</v>
      </c>
      <c r="E33" s="186">
        <v>36.806576999999997</v>
      </c>
      <c r="F33" s="186">
        <v>102.087732</v>
      </c>
      <c r="G33" s="186">
        <v>86.268675000000002</v>
      </c>
      <c r="H33" s="186">
        <v>116.817904</v>
      </c>
      <c r="I33" s="186">
        <v>132.040942</v>
      </c>
      <c r="J33" s="186">
        <v>165.93839600000001</v>
      </c>
      <c r="K33" s="186">
        <v>156.631227</v>
      </c>
      <c r="L33" s="186">
        <v>170.64327</v>
      </c>
      <c r="M33" s="186">
        <v>155.868484</v>
      </c>
      <c r="N33" s="186">
        <v>163.60098300000001</v>
      </c>
      <c r="O33" s="186">
        <v>150.847714</v>
      </c>
      <c r="P33" s="186">
        <v>150.66238300000001</v>
      </c>
      <c r="Q33" s="186">
        <v>80.333403000000004</v>
      </c>
      <c r="R33" s="216">
        <v>1668.5476900000001</v>
      </c>
      <c r="S33" s="188">
        <v>0.032015273916560991</v>
      </c>
      <c r="V33" s="292"/>
      <c r="W33" s="2" t="s">
        <v>129</v>
      </c>
      <c r="X33" s="186">
        <v>62.891829000000001</v>
      </c>
      <c r="Y33" s="186">
        <v>66.406735999999995</v>
      </c>
      <c r="Z33" s="186">
        <v>65.747399000000001</v>
      </c>
      <c r="AA33" s="186">
        <v>66.585802000000001</v>
      </c>
      <c r="AB33" s="186">
        <v>65.424949999999995</v>
      </c>
      <c r="AC33" s="186">
        <v>63.561377999999998</v>
      </c>
      <c r="AD33" s="186">
        <v>67.960740999999999</v>
      </c>
      <c r="AE33" s="186">
        <v>63.449322000000002</v>
      </c>
      <c r="AF33" s="186">
        <v>29.902705000000001</v>
      </c>
      <c r="AG33" s="186">
        <v>0</v>
      </c>
      <c r="AH33" s="186">
        <v>0</v>
      </c>
      <c r="AI33" s="186">
        <v>0</v>
      </c>
      <c r="AJ33" s="186">
        <v>0</v>
      </c>
      <c r="AK33" s="187">
        <v>551.93086199999993</v>
      </c>
      <c r="AL33" s="188">
        <v>0.014552416297306589</v>
      </c>
      <c r="AO33" s="296"/>
      <c r="AP33" s="4" t="s">
        <v>242</v>
      </c>
      <c r="AQ33" s="201">
        <v>5.5576379999999999</v>
      </c>
      <c r="AR33" s="201">
        <v>7.4164690000000002</v>
      </c>
      <c r="AS33" s="201">
        <v>5.05</v>
      </c>
      <c r="AT33" s="201">
        <v>2.9605060000000001</v>
      </c>
      <c r="AU33" s="201">
        <v>1.2239739999999999</v>
      </c>
      <c r="AV33" s="201">
        <v>5.1413929999999999</v>
      </c>
      <c r="AW33" s="201">
        <v>6.733479</v>
      </c>
      <c r="AX33" s="201">
        <v>6.8558570000000003</v>
      </c>
      <c r="AY33" s="201">
        <v>7.2766099999999998</v>
      </c>
      <c r="AZ33" s="201">
        <v>3.6675580000000001</v>
      </c>
      <c r="BA33" s="201">
        <v>3.9107810000000001</v>
      </c>
      <c r="BB33" s="201">
        <v>8.6027950000000004</v>
      </c>
      <c r="BC33" s="201">
        <v>64.397059999999996</v>
      </c>
      <c r="BD33" s="202">
        <v>0.0012394961664468115</v>
      </c>
    </row>
    <row r="34" spans="3:56" ht="15">
      <c r="C34" s="292"/>
      <c r="D34" s="2" t="s">
        <v>129</v>
      </c>
      <c r="E34" s="186">
        <v>25.944454</v>
      </c>
      <c r="F34" s="186">
        <v>62.476742000000002</v>
      </c>
      <c r="G34" s="186">
        <v>56.248112999999996</v>
      </c>
      <c r="H34" s="186">
        <v>60.058624999999999</v>
      </c>
      <c r="I34" s="186">
        <v>63.142482999999999</v>
      </c>
      <c r="J34" s="186">
        <v>64.450899000000007</v>
      </c>
      <c r="K34" s="186">
        <v>63.128971</v>
      </c>
      <c r="L34" s="186">
        <v>64.724501000000004</v>
      </c>
      <c r="M34" s="186">
        <v>65.818658999999997</v>
      </c>
      <c r="N34" s="186">
        <v>65.557304000000002</v>
      </c>
      <c r="O34" s="186">
        <v>68.859559000000004</v>
      </c>
      <c r="P34" s="186">
        <v>64.121598000000006</v>
      </c>
      <c r="Q34" s="186">
        <v>31.955376000000001</v>
      </c>
      <c r="R34" s="187">
        <v>756.48728400000005</v>
      </c>
      <c r="S34" s="188">
        <v>0.01451510661445659</v>
      </c>
      <c r="V34" s="292"/>
      <c r="W34" s="2" t="s">
        <v>359</v>
      </c>
      <c r="X34" s="186">
        <v>0</v>
      </c>
      <c r="Y34" s="186">
        <v>0</v>
      </c>
      <c r="Z34" s="186">
        <v>2.5799453999999997</v>
      </c>
      <c r="AA34" s="186">
        <v>0</v>
      </c>
      <c r="AB34" s="186">
        <v>0</v>
      </c>
      <c r="AC34" s="186">
        <v>2.2720940999999999</v>
      </c>
      <c r="AD34" s="186">
        <v>0</v>
      </c>
      <c r="AE34" s="186">
        <v>0</v>
      </c>
      <c r="AF34" s="186">
        <v>2.7553837999999997</v>
      </c>
      <c r="AG34" s="186">
        <v>0</v>
      </c>
      <c r="AH34" s="186">
        <v>0</v>
      </c>
      <c r="AI34" s="186">
        <v>0</v>
      </c>
      <c r="AJ34" s="186">
        <v>0</v>
      </c>
      <c r="AK34" s="187">
        <v>7.6074232999999998</v>
      </c>
      <c r="AL34" s="188">
        <v>0.00020058017848516304</v>
      </c>
      <c r="AO34" s="296"/>
      <c r="AP34" s="4" t="s">
        <v>153</v>
      </c>
      <c r="AQ34" s="201">
        <v>0</v>
      </c>
      <c r="AR34" s="201">
        <v>0</v>
      </c>
      <c r="AS34" s="201">
        <v>0</v>
      </c>
      <c r="AT34" s="201">
        <v>0.041253999999999999</v>
      </c>
      <c r="AU34" s="201">
        <v>0.446523</v>
      </c>
      <c r="AV34" s="201">
        <v>0</v>
      </c>
      <c r="AW34" s="201">
        <v>0</v>
      </c>
      <c r="AX34" s="201">
        <v>0.583982</v>
      </c>
      <c r="AY34" s="201">
        <v>0.142925</v>
      </c>
      <c r="AZ34" s="201">
        <v>0</v>
      </c>
      <c r="BA34" s="201">
        <v>0</v>
      </c>
      <c r="BB34" s="201">
        <v>0</v>
      </c>
      <c r="BC34" s="201">
        <v>1.2146840000000001</v>
      </c>
      <c r="BD34" s="202">
        <v>2.3379889725466958E-05</v>
      </c>
    </row>
    <row r="35" spans="3:56" ht="15">
      <c r="C35" s="292"/>
      <c r="D35" s="2" t="s">
        <v>141</v>
      </c>
      <c r="E35" s="186">
        <v>0</v>
      </c>
      <c r="F35" s="186">
        <v>0</v>
      </c>
      <c r="G35" s="186">
        <v>0</v>
      </c>
      <c r="H35" s="186">
        <v>3.1160835999999996</v>
      </c>
      <c r="I35" s="186">
        <v>0</v>
      </c>
      <c r="J35" s="186">
        <v>0</v>
      </c>
      <c r="K35" s="186">
        <v>4.8579238</v>
      </c>
      <c r="L35" s="186">
        <v>0</v>
      </c>
      <c r="M35" s="186">
        <v>0</v>
      </c>
      <c r="N35" s="186">
        <v>5.2830012999999996</v>
      </c>
      <c r="O35" s="186">
        <v>0</v>
      </c>
      <c r="P35" s="186">
        <v>0</v>
      </c>
      <c r="Q35" s="186">
        <v>8.9377709999999979</v>
      </c>
      <c r="R35" s="187">
        <v>22.194779699999994</v>
      </c>
      <c r="S35" s="188">
        <v>0.00042586253654711365</v>
      </c>
      <c r="V35" s="292"/>
      <c r="W35" s="2" t="s">
        <v>242</v>
      </c>
      <c r="X35" s="186">
        <v>1.1626829999999999</v>
      </c>
      <c r="Y35" s="186">
        <v>3.7866610000000001</v>
      </c>
      <c r="Z35" s="186">
        <v>1.2959830000000001</v>
      </c>
      <c r="AA35" s="186">
        <v>1.227182</v>
      </c>
      <c r="AB35" s="186">
        <v>3.4481630000000001</v>
      </c>
      <c r="AC35" s="186">
        <v>1.1708320000000001</v>
      </c>
      <c r="AD35" s="186">
        <v>9.6697830000000007</v>
      </c>
      <c r="AE35" s="186">
        <v>1.3457140000000001</v>
      </c>
      <c r="AF35" s="186">
        <v>0.63124100000000005</v>
      </c>
      <c r="AG35" s="186">
        <v>0</v>
      </c>
      <c r="AH35" s="186">
        <v>0</v>
      </c>
      <c r="AI35" s="186">
        <v>0</v>
      </c>
      <c r="AJ35" s="186">
        <v>0</v>
      </c>
      <c r="AK35" s="187">
        <v>23.738242000000003</v>
      </c>
      <c r="AL35" s="188">
        <v>0.00062589139969166621</v>
      </c>
      <c r="AO35" s="296"/>
      <c r="AP35" s="4" t="s">
        <v>300</v>
      </c>
      <c r="AQ35" s="201">
        <v>0</v>
      </c>
      <c r="AR35" s="201">
        <v>0</v>
      </c>
      <c r="AS35" s="201">
        <v>0</v>
      </c>
      <c r="AT35" s="201">
        <v>0</v>
      </c>
      <c r="AU35" s="201">
        <v>0</v>
      </c>
      <c r="AV35" s="201">
        <v>0</v>
      </c>
      <c r="AW35" s="201">
        <v>1.292716</v>
      </c>
      <c r="AX35" s="201">
        <v>0</v>
      </c>
      <c r="AY35" s="201">
        <v>0</v>
      </c>
      <c r="AZ35" s="201">
        <v>0</v>
      </c>
      <c r="BA35" s="201">
        <v>0</v>
      </c>
      <c r="BB35" s="201">
        <v>0</v>
      </c>
      <c r="BC35" s="201">
        <v>1.292716</v>
      </c>
      <c r="BD35" s="202">
        <v>2.4881827311750825E-05</v>
      </c>
    </row>
    <row r="36" spans="3:56" ht="15">
      <c r="C36" s="292"/>
      <c r="D36" s="2" t="s">
        <v>149</v>
      </c>
      <c r="E36" s="186">
        <v>0</v>
      </c>
      <c r="F36" s="186">
        <v>0</v>
      </c>
      <c r="G36" s="186">
        <v>0</v>
      </c>
      <c r="H36" s="186">
        <v>20.702664500000001</v>
      </c>
      <c r="I36" s="186">
        <v>0</v>
      </c>
      <c r="J36" s="186">
        <v>0</v>
      </c>
      <c r="K36" s="186">
        <v>18.109483000000001</v>
      </c>
      <c r="L36" s="186">
        <v>0</v>
      </c>
      <c r="M36" s="186">
        <v>0</v>
      </c>
      <c r="N36" s="186">
        <v>15.81893775</v>
      </c>
      <c r="O36" s="186">
        <v>0</v>
      </c>
      <c r="P36" s="186">
        <v>0</v>
      </c>
      <c r="Q36" s="186">
        <v>3.18176075</v>
      </c>
      <c r="R36" s="187">
        <v>57.812846</v>
      </c>
      <c r="S36" s="188">
        <v>0.0011092845063277498</v>
      </c>
      <c r="V36" s="292"/>
      <c r="W36" s="2" t="s">
        <v>247</v>
      </c>
      <c r="X36" s="186">
        <v>0</v>
      </c>
      <c r="Y36" s="186">
        <v>0</v>
      </c>
      <c r="Z36" s="186">
        <v>2.0697092499999998</v>
      </c>
      <c r="AA36" s="186">
        <v>0</v>
      </c>
      <c r="AB36" s="186">
        <v>0</v>
      </c>
      <c r="AC36" s="186">
        <v>8.0255822499999994</v>
      </c>
      <c r="AD36" s="186">
        <v>0</v>
      </c>
      <c r="AE36" s="186">
        <v>0</v>
      </c>
      <c r="AF36" s="186">
        <v>10.203688250000001</v>
      </c>
      <c r="AG36" s="186">
        <v>0</v>
      </c>
      <c r="AH36" s="186">
        <v>0</v>
      </c>
      <c r="AI36" s="186">
        <v>0</v>
      </c>
      <c r="AJ36" s="186">
        <v>0</v>
      </c>
      <c r="AK36" s="187">
        <v>20.298979750000001</v>
      </c>
      <c r="AL36" s="188">
        <v>0.00053521052014046731</v>
      </c>
      <c r="AO36" s="296"/>
      <c r="AP36" s="4" t="s">
        <v>163</v>
      </c>
      <c r="AQ36" s="201">
        <v>0.078939999999999996</v>
      </c>
      <c r="AR36" s="201">
        <v>0.053177000000000002</v>
      </c>
      <c r="AS36" s="201">
        <v>0.294985</v>
      </c>
      <c r="AT36" s="201">
        <v>0.032210999999999997</v>
      </c>
      <c r="AU36" s="201">
        <v>0.114454</v>
      </c>
      <c r="AV36" s="201">
        <v>0.24931</v>
      </c>
      <c r="AW36" s="201">
        <v>0.10245899999999999</v>
      </c>
      <c r="AX36" s="201">
        <v>0.12970499999999999</v>
      </c>
      <c r="AY36" s="201">
        <v>0.16419300000000001</v>
      </c>
      <c r="AZ36" s="201">
        <v>0.026015</v>
      </c>
      <c r="BA36" s="201">
        <v>0.026010999999999999</v>
      </c>
      <c r="BB36" s="201">
        <v>0.17130300000000001</v>
      </c>
      <c r="BC36" s="217">
        <v>1.4427629999999998</v>
      </c>
      <c r="BD36" s="202">
        <v>2.7769888991691562E-05</v>
      </c>
    </row>
    <row r="37" spans="3:56" ht="15">
      <c r="C37" s="292"/>
      <c r="D37" s="2" t="s">
        <v>153</v>
      </c>
      <c r="E37" s="186">
        <v>0.34916999999999998</v>
      </c>
      <c r="F37" s="186">
        <v>0.69745999999999997</v>
      </c>
      <c r="G37" s="186">
        <v>0.69628599999999996</v>
      </c>
      <c r="H37" s="186">
        <v>0.0011429999999999999</v>
      </c>
      <c r="I37" s="186">
        <v>0.15251100000000001</v>
      </c>
      <c r="J37" s="186">
        <v>1.056873</v>
      </c>
      <c r="K37" s="186">
        <v>0.68489</v>
      </c>
      <c r="L37" s="186">
        <v>0.54510400000000003</v>
      </c>
      <c r="M37" s="186">
        <v>0.71072400000000002</v>
      </c>
      <c r="N37" s="186">
        <v>0.62437699999999996</v>
      </c>
      <c r="O37" s="186">
        <v>0.87693100000000002</v>
      </c>
      <c r="P37" s="186">
        <v>0.96629699999999996</v>
      </c>
      <c r="Q37" s="186">
        <v>0.99607699999999999</v>
      </c>
      <c r="R37" s="187">
        <v>8.3578430000000008</v>
      </c>
      <c r="S37" s="188">
        <v>0.00016036618827275584</v>
      </c>
      <c r="V37" s="292"/>
      <c r="W37" s="2" t="s">
        <v>250</v>
      </c>
      <c r="X37" s="186">
        <v>0.50198600000000004</v>
      </c>
      <c r="Y37" s="186">
        <v>0.227857</v>
      </c>
      <c r="Z37" s="186">
        <v>0</v>
      </c>
      <c r="AA37" s="186">
        <v>1.1705950000000001</v>
      </c>
      <c r="AB37" s="186">
        <v>0</v>
      </c>
      <c r="AC37" s="186">
        <v>0</v>
      </c>
      <c r="AD37" s="186">
        <v>0.70152499999999995</v>
      </c>
      <c r="AE37" s="186">
        <v>0.72838499999999995</v>
      </c>
      <c r="AF37" s="186">
        <v>0.34917100000000001</v>
      </c>
      <c r="AG37" s="186">
        <v>0</v>
      </c>
      <c r="AH37" s="186">
        <v>0</v>
      </c>
      <c r="AI37" s="186">
        <v>0</v>
      </c>
      <c r="AJ37" s="186">
        <v>0</v>
      </c>
      <c r="AK37" s="187">
        <v>3.679519</v>
      </c>
      <c r="AL37" s="188">
        <v>9.7015579211892755E-05</v>
      </c>
      <c r="AO37" s="296"/>
      <c r="AP37" s="206" t="s">
        <v>348</v>
      </c>
      <c r="AQ37" s="207">
        <v>138.06553</v>
      </c>
      <c r="AR37" s="207">
        <v>151.54725100000002</v>
      </c>
      <c r="AS37" s="207">
        <v>130.08038930000001</v>
      </c>
      <c r="AT37" s="207">
        <v>130.794657</v>
      </c>
      <c r="AU37" s="207">
        <v>116.83194799999998</v>
      </c>
      <c r="AV37" s="207">
        <v>114.01134419999998</v>
      </c>
      <c r="AW37" s="207">
        <v>144.45567700000001</v>
      </c>
      <c r="AX37" s="207">
        <v>141.84293700000001</v>
      </c>
      <c r="AY37" s="207">
        <v>140.59512480000001</v>
      </c>
      <c r="AZ37" s="207">
        <v>147.98765300000002</v>
      </c>
      <c r="BA37" s="207">
        <v>121.67567099999999</v>
      </c>
      <c r="BB37" s="207">
        <v>146.24935969999999</v>
      </c>
      <c r="BC37" s="207">
        <v>1624.1375420000002</v>
      </c>
      <c r="BD37" s="208">
        <v>0.031260934227297768</v>
      </c>
    </row>
    <row r="38" spans="3:56" ht="15.75" thickBot="1">
      <c r="C38" s="292"/>
      <c r="D38" s="2" t="s">
        <v>155</v>
      </c>
      <c r="E38" s="186">
        <v>0.63124100000000005</v>
      </c>
      <c r="F38" s="186">
        <v>1.3815869999999999</v>
      </c>
      <c r="G38" s="186">
        <v>4.8652110000000004</v>
      </c>
      <c r="H38" s="186">
        <v>7.0642019999999999</v>
      </c>
      <c r="I38" s="186">
        <v>1.438893</v>
      </c>
      <c r="J38" s="186">
        <v>5.3628309999999999</v>
      </c>
      <c r="K38" s="186">
        <v>1.364007</v>
      </c>
      <c r="L38" s="186">
        <v>0.55977699999999997</v>
      </c>
      <c r="M38" s="186">
        <v>0</v>
      </c>
      <c r="N38" s="186">
        <v>5.0286400000000002</v>
      </c>
      <c r="O38" s="186">
        <v>0</v>
      </c>
      <c r="P38" s="186">
        <v>6.3799080000000004</v>
      </c>
      <c r="Q38" s="186">
        <v>0</v>
      </c>
      <c r="R38" s="187">
        <v>34.076296999999997</v>
      </c>
      <c r="S38" s="188">
        <v>0.00065383925737063308</v>
      </c>
      <c r="V38" s="292"/>
      <c r="W38" s="2" t="s">
        <v>300</v>
      </c>
      <c r="X38" s="186">
        <v>0.045462000000000002</v>
      </c>
      <c r="Y38" s="186">
        <v>0.073853000000000002</v>
      </c>
      <c r="Z38" s="186">
        <v>0.100787</v>
      </c>
      <c r="AA38" s="186">
        <v>0.254303</v>
      </c>
      <c r="AB38" s="186">
        <v>0.095804</v>
      </c>
      <c r="AC38" s="186">
        <v>0.110189</v>
      </c>
      <c r="AD38" s="186">
        <v>0.48174499999999998</v>
      </c>
      <c r="AE38" s="186">
        <v>0.86789300000000003</v>
      </c>
      <c r="AF38" s="186">
        <v>0.43059700000000001</v>
      </c>
      <c r="AG38" s="186">
        <v>0</v>
      </c>
      <c r="AH38" s="186">
        <v>0</v>
      </c>
      <c r="AI38" s="186">
        <v>0</v>
      </c>
      <c r="AJ38" s="186">
        <v>0</v>
      </c>
      <c r="AK38" s="187">
        <v>2.4606330000000001</v>
      </c>
      <c r="AL38" s="188">
        <v>6.4877973377198853E-05</v>
      </c>
      <c r="AO38" s="209" t="s">
        <v>348</v>
      </c>
      <c r="AP38" s="209"/>
      <c r="AQ38" s="210">
        <v>4204.1682890000002</v>
      </c>
      <c r="AR38" s="210">
        <v>4449.3917780000002</v>
      </c>
      <c r="AS38" s="210">
        <v>4404.650679299999</v>
      </c>
      <c r="AT38" s="210">
        <v>4412.7260740000002</v>
      </c>
      <c r="AU38" s="210">
        <v>4476.7088819999999</v>
      </c>
      <c r="AV38" s="210">
        <v>4325.3359371999995</v>
      </c>
      <c r="AW38" s="210">
        <v>4565.1136390000001</v>
      </c>
      <c r="AX38" s="210">
        <v>4468.2799149999992</v>
      </c>
      <c r="AY38" s="210">
        <v>3902.8681757999998</v>
      </c>
      <c r="AZ38" s="210">
        <v>4396.6507139999994</v>
      </c>
      <c r="BA38" s="210">
        <v>3861.01854</v>
      </c>
      <c r="BB38" s="210">
        <v>4487.3101836999995</v>
      </c>
      <c r="BC38" s="210">
        <v>51954.222806999991</v>
      </c>
      <c r="BD38" s="211">
        <v>1</v>
      </c>
    </row>
    <row r="39" spans="3:56" ht="15">
      <c r="C39" s="292"/>
      <c r="D39" s="2" t="s">
        <v>157</v>
      </c>
      <c r="E39" s="186">
        <v>0.090431999999999998</v>
      </c>
      <c r="F39" s="186">
        <v>0</v>
      </c>
      <c r="G39" s="186">
        <v>0</v>
      </c>
      <c r="H39" s="186">
        <v>0</v>
      </c>
      <c r="I39" s="186">
        <v>0</v>
      </c>
      <c r="J39" s="186">
        <v>0</v>
      </c>
      <c r="K39" s="186">
        <v>0</v>
      </c>
      <c r="L39" s="186">
        <v>0</v>
      </c>
      <c r="M39" s="186">
        <v>0</v>
      </c>
      <c r="N39" s="186">
        <v>0</v>
      </c>
      <c r="O39" s="186">
        <v>0</v>
      </c>
      <c r="P39" s="186">
        <v>0</v>
      </c>
      <c r="Q39" s="186">
        <v>0</v>
      </c>
      <c r="R39" s="187">
        <v>0.090431999999999998</v>
      </c>
      <c r="S39" s="188">
        <v>1.7351648191862247E-06</v>
      </c>
      <c r="V39" s="292"/>
      <c r="W39" s="2" t="s">
        <v>360</v>
      </c>
      <c r="X39" s="186">
        <v>0</v>
      </c>
      <c r="Y39" s="186">
        <v>0</v>
      </c>
      <c r="Z39" s="186">
        <v>0</v>
      </c>
      <c r="AA39" s="186">
        <v>0.044899000000000001</v>
      </c>
      <c r="AB39" s="186">
        <v>0.022651999999999999</v>
      </c>
      <c r="AC39" s="186">
        <v>0.090606000000000006</v>
      </c>
      <c r="AD39" s="186">
        <v>0.045177000000000002</v>
      </c>
      <c r="AE39" s="186">
        <v>0.045655000000000001</v>
      </c>
      <c r="AF39" s="186">
        <v>0</v>
      </c>
      <c r="AG39" s="186">
        <v>0</v>
      </c>
      <c r="AH39" s="186">
        <v>0</v>
      </c>
      <c r="AI39" s="186">
        <v>0</v>
      </c>
      <c r="AJ39" s="186">
        <v>0</v>
      </c>
      <c r="AK39" s="187">
        <v>0.24898899999999999</v>
      </c>
      <c r="AL39" s="188">
        <v>6.5649374422009955E-06</v>
      </c>
      <c r="AO39" s="212"/>
      <c r="AP39" s="4"/>
      <c r="AQ39" s="4"/>
      <c r="AR39" s="4"/>
      <c r="AS39" s="4"/>
      <c r="AT39" s="4"/>
      <c r="AU39" s="4"/>
      <c r="AV39" s="4"/>
      <c r="AW39" s="4"/>
      <c r="AX39" s="4"/>
      <c r="AY39" s="4"/>
      <c r="AZ39" s="4"/>
      <c r="BA39" s="4"/>
      <c r="BB39" s="4"/>
      <c r="BC39" s="4"/>
      <c r="BD39" s="4"/>
    </row>
    <row r="40" spans="3:56" ht="15">
      <c r="C40" s="292"/>
      <c r="D40" s="2" t="s">
        <v>161</v>
      </c>
      <c r="E40" s="186">
        <v>0</v>
      </c>
      <c r="F40" s="186">
        <v>0</v>
      </c>
      <c r="G40" s="186">
        <v>0</v>
      </c>
      <c r="H40" s="186">
        <v>0</v>
      </c>
      <c r="I40" s="186">
        <v>0</v>
      </c>
      <c r="J40" s="186">
        <v>1.0138469999999999</v>
      </c>
      <c r="K40" s="186">
        <v>1.891092</v>
      </c>
      <c r="L40" s="186">
        <v>1.930987</v>
      </c>
      <c r="M40" s="186">
        <v>1.3072319999999999</v>
      </c>
      <c r="N40" s="186">
        <v>0.111512</v>
      </c>
      <c r="O40" s="186">
        <v>0.15473000000000001</v>
      </c>
      <c r="P40" s="186">
        <v>0.14746899999999999</v>
      </c>
      <c r="Q40" s="186">
        <v>0.039974000000000003</v>
      </c>
      <c r="R40" s="187">
        <v>6.5968429999999998</v>
      </c>
      <c r="S40" s="188">
        <v>0.00012657698482058244</v>
      </c>
      <c r="V40" s="292"/>
      <c r="W40" s="2" t="s">
        <v>163</v>
      </c>
      <c r="X40" s="186">
        <v>0.052391</v>
      </c>
      <c r="Y40" s="186">
        <v>0.052026000000000003</v>
      </c>
      <c r="Z40" s="186">
        <v>0.84308300000000003</v>
      </c>
      <c r="AA40" s="186">
        <v>1.0799909999999999</v>
      </c>
      <c r="AB40" s="186">
        <v>2.1770520000000002</v>
      </c>
      <c r="AC40" s="186">
        <v>1.9972399999999999</v>
      </c>
      <c r="AD40" s="186">
        <v>2.9661559999999998</v>
      </c>
      <c r="AE40" s="186">
        <v>1.2686459999999999</v>
      </c>
      <c r="AF40" s="186">
        <v>1.0185740000000001</v>
      </c>
      <c r="AG40" s="186">
        <v>0</v>
      </c>
      <c r="AH40" s="186">
        <v>0</v>
      </c>
      <c r="AI40" s="186">
        <v>0</v>
      </c>
      <c r="AJ40" s="186">
        <v>0</v>
      </c>
      <c r="AK40" s="216">
        <v>11.455159000000002</v>
      </c>
      <c r="AL40" s="188">
        <v>0.0003020310223562717</v>
      </c>
      <c r="AO40" s="297" t="s">
        <v>368</v>
      </c>
      <c r="AP40" s="297"/>
      <c r="AQ40" s="297"/>
      <c r="AR40" s="297"/>
      <c r="AS40" s="4"/>
      <c r="AT40" s="4"/>
      <c r="AU40" s="4"/>
      <c r="AV40" s="4"/>
      <c r="AW40" s="4"/>
      <c r="AX40" s="4"/>
      <c r="AY40" s="4"/>
      <c r="AZ40" s="4"/>
      <c r="BA40" s="4"/>
      <c r="BB40" s="4"/>
      <c r="BC40" s="4"/>
      <c r="BD40" s="4"/>
    </row>
    <row r="41" spans="3:56" ht="15">
      <c r="C41" s="292"/>
      <c r="D41" s="2" t="s">
        <v>163</v>
      </c>
      <c r="E41" s="186">
        <v>0.97900699999999996</v>
      </c>
      <c r="F41" s="186">
        <v>5.4475490000000004</v>
      </c>
      <c r="G41" s="186">
        <v>4.294994</v>
      </c>
      <c r="H41" s="186">
        <v>4.4942880000000001</v>
      </c>
      <c r="I41" s="186">
        <v>7.6354369999999996</v>
      </c>
      <c r="J41" s="186">
        <v>8.6087349999999994</v>
      </c>
      <c r="K41" s="186">
        <v>8.0144929999999999</v>
      </c>
      <c r="L41" s="186">
        <v>10.541893</v>
      </c>
      <c r="M41" s="186">
        <v>10.841863</v>
      </c>
      <c r="N41" s="186">
        <v>11.969754999999999</v>
      </c>
      <c r="O41" s="186">
        <v>8.2459059999999997</v>
      </c>
      <c r="P41" s="186">
        <v>8.9396210000000007</v>
      </c>
      <c r="Q41" s="186">
        <v>3.6070470000000001</v>
      </c>
      <c r="R41" s="216">
        <v>93.620587999999998</v>
      </c>
      <c r="S41" s="188">
        <v>0.0017963458803203296</v>
      </c>
      <c r="V41" s="292"/>
      <c r="W41" s="192" t="s">
        <v>348</v>
      </c>
      <c r="X41" s="193">
        <v>149.13866499999997</v>
      </c>
      <c r="Y41" s="193">
        <v>190.75166300000004</v>
      </c>
      <c r="Z41" s="193">
        <v>188.67686564999997</v>
      </c>
      <c r="AA41" s="193">
        <v>209.05181499999998</v>
      </c>
      <c r="AB41" s="193">
        <v>212.73835899999997</v>
      </c>
      <c r="AC41" s="193">
        <v>199.62870034999997</v>
      </c>
      <c r="AD41" s="193">
        <v>174.99556799999999</v>
      </c>
      <c r="AE41" s="193">
        <v>121.99301800000001</v>
      </c>
      <c r="AF41" s="193">
        <v>72.152447050000006</v>
      </c>
      <c r="AG41" s="193">
        <v>0</v>
      </c>
      <c r="AH41" s="193">
        <v>0</v>
      </c>
      <c r="AI41" s="193">
        <v>0</v>
      </c>
      <c r="AJ41" s="193">
        <v>0</v>
      </c>
      <c r="AK41" s="193">
        <v>1519.1271010499997</v>
      </c>
      <c r="AL41" s="194">
        <v>0.04005387541275076</v>
      </c>
      <c r="AO41" s="297"/>
      <c r="AP41" s="297"/>
      <c r="AQ41" s="297"/>
      <c r="AR41" s="297"/>
      <c r="AS41" s="4"/>
      <c r="AT41" s="4"/>
      <c r="AU41" s="4"/>
      <c r="AV41" s="4"/>
      <c r="AW41" s="4"/>
      <c r="AX41" s="4"/>
      <c r="AY41" s="4"/>
      <c r="AZ41" s="4"/>
      <c r="BA41" s="4"/>
      <c r="BB41" s="4"/>
      <c r="BC41" s="4"/>
      <c r="BD41" s="213" t="s">
        <v>178</v>
      </c>
    </row>
    <row r="42" spans="3:56" ht="15.75" thickBot="1">
      <c r="C42" s="292"/>
      <c r="D42" s="2" t="s">
        <v>167</v>
      </c>
      <c r="E42" s="186">
        <v>0</v>
      </c>
      <c r="F42" s="186">
        <v>0</v>
      </c>
      <c r="G42" s="186">
        <v>0</v>
      </c>
      <c r="H42" s="186">
        <v>0</v>
      </c>
      <c r="I42" s="186">
        <v>0</v>
      </c>
      <c r="J42" s="186">
        <v>0</v>
      </c>
      <c r="K42" s="186">
        <v>0</v>
      </c>
      <c r="L42" s="186">
        <v>0</v>
      </c>
      <c r="M42" s="186">
        <v>0.01</v>
      </c>
      <c r="N42" s="186">
        <v>0</v>
      </c>
      <c r="O42" s="186">
        <v>0</v>
      </c>
      <c r="P42" s="186">
        <v>0</v>
      </c>
      <c r="Q42" s="186">
        <v>0</v>
      </c>
      <c r="R42" s="187">
        <v>0.01</v>
      </c>
      <c r="S42" s="188">
        <v>1.9187509058587943E-07</v>
      </c>
      <c r="V42" s="195" t="s">
        <v>348</v>
      </c>
      <c r="W42" s="195"/>
      <c r="X42" s="196">
        <v>4323.7560379999995</v>
      </c>
      <c r="Y42" s="196">
        <v>4638.6559909999996</v>
      </c>
      <c r="Z42" s="196">
        <v>4398.6527386500002</v>
      </c>
      <c r="AA42" s="196">
        <v>4455.0020190000005</v>
      </c>
      <c r="AB42" s="196">
        <v>4523.7014939999999</v>
      </c>
      <c r="AC42" s="196">
        <v>4191.4017444500005</v>
      </c>
      <c r="AD42" s="196">
        <v>4689.37302</v>
      </c>
      <c r="AE42" s="196">
        <v>4414.1894039999997</v>
      </c>
      <c r="AF42" s="196">
        <v>2293.18588705</v>
      </c>
      <c r="AG42" s="196">
        <v>0</v>
      </c>
      <c r="AH42" s="196">
        <v>0</v>
      </c>
      <c r="AI42" s="196">
        <v>0</v>
      </c>
      <c r="AJ42" s="196">
        <v>0</v>
      </c>
      <c r="AK42" s="196">
        <v>37927.094080050003</v>
      </c>
      <c r="AL42" s="197">
        <v>1</v>
      </c>
      <c r="AO42" s="297"/>
      <c r="AP42" s="297"/>
      <c r="AQ42" s="297"/>
      <c r="AR42" s="297"/>
      <c r="AS42" s="4"/>
      <c r="AT42" s="4"/>
      <c r="AU42" s="4"/>
      <c r="AV42" s="4"/>
      <c r="AW42" s="4"/>
      <c r="AX42" s="4"/>
      <c r="AY42" s="4"/>
      <c r="AZ42" s="4"/>
      <c r="BA42" s="4"/>
      <c r="BB42" s="4"/>
      <c r="BC42" s="4"/>
      <c r="BD42" s="213"/>
    </row>
    <row r="43" spans="3:56" ht="15">
      <c r="C43" s="292"/>
      <c r="D43" s="2" t="s">
        <v>169</v>
      </c>
      <c r="E43" s="186">
        <v>0</v>
      </c>
      <c r="F43" s="186">
        <v>0</v>
      </c>
      <c r="G43" s="186">
        <v>0</v>
      </c>
      <c r="H43" s="186">
        <v>0.00045800000000000002</v>
      </c>
      <c r="I43" s="186">
        <v>0</v>
      </c>
      <c r="J43" s="186">
        <v>0</v>
      </c>
      <c r="K43" s="186">
        <v>0</v>
      </c>
      <c r="L43" s="186">
        <v>0</v>
      </c>
      <c r="M43" s="186">
        <v>0</v>
      </c>
      <c r="N43" s="186">
        <v>0.00157552</v>
      </c>
      <c r="O43" s="186">
        <v>0</v>
      </c>
      <c r="P43" s="186">
        <v>0</v>
      </c>
      <c r="Q43" s="186">
        <v>0.0011404200000000001</v>
      </c>
      <c r="R43" s="187">
        <v>0.0031739400000000001</v>
      </c>
      <c r="S43" s="188">
        <v>6.0900002501414616E-08</v>
      </c>
      <c r="V43" s="2"/>
      <c r="W43" s="2"/>
      <c r="X43" s="2"/>
      <c r="Y43" s="2"/>
      <c r="Z43" s="2"/>
      <c r="AA43" s="2"/>
      <c r="AB43" s="2"/>
      <c r="AC43" s="2"/>
      <c r="AD43" s="2"/>
      <c r="AE43" s="2"/>
      <c r="AF43" s="2"/>
      <c r="AG43" s="2"/>
      <c r="AH43" s="2"/>
      <c r="AI43" s="2"/>
      <c r="AJ43" s="2"/>
      <c r="AK43" s="2"/>
      <c r="AL43" s="2"/>
      <c r="AO43" s="288" t="s">
        <v>304</v>
      </c>
      <c r="AP43" s="288"/>
      <c r="AQ43" s="214"/>
      <c r="AR43" s="214"/>
      <c r="AS43" s="4"/>
      <c r="AT43" s="4"/>
      <c r="AU43" s="4"/>
      <c r="AV43" s="4"/>
      <c r="AW43" s="4"/>
      <c r="AX43" s="4"/>
      <c r="AY43" s="4"/>
      <c r="AZ43" s="4"/>
      <c r="BA43" s="4"/>
      <c r="BB43" s="287" t="s">
        <v>369</v>
      </c>
      <c r="BC43" s="287"/>
      <c r="BD43" s="287"/>
    </row>
    <row r="44" spans="3:56" ht="15">
      <c r="C44" s="292"/>
      <c r="D44" s="192" t="s">
        <v>348</v>
      </c>
      <c r="E44" s="193">
        <v>66.122494000000003</v>
      </c>
      <c r="F44" s="193">
        <v>175.10780099999999</v>
      </c>
      <c r="G44" s="193">
        <v>154.58435900000001</v>
      </c>
      <c r="H44" s="193">
        <v>212.6892991</v>
      </c>
      <c r="I44" s="193">
        <v>204.86143300000001</v>
      </c>
      <c r="J44" s="193">
        <v>249.76628199999999</v>
      </c>
      <c r="K44" s="193">
        <v>256.84381980000001</v>
      </c>
      <c r="L44" s="193">
        <v>250.59721999999999</v>
      </c>
      <c r="M44" s="193">
        <v>237.30066199999999</v>
      </c>
      <c r="N44" s="193">
        <v>270.01740157</v>
      </c>
      <c r="O44" s="193">
        <v>234.14064300000001</v>
      </c>
      <c r="P44" s="193">
        <v>235.564854</v>
      </c>
      <c r="Q44" s="193">
        <v>132.58401717000001</v>
      </c>
      <c r="R44" s="193">
        <v>2680.18028564</v>
      </c>
      <c r="S44" s="194">
        <v>0.051425983509366321</v>
      </c>
      <c r="V44" s="299" t="s">
        <v>361</v>
      </c>
      <c r="W44" s="299"/>
      <c r="X44" s="299"/>
      <c r="Y44" s="299"/>
      <c r="Z44" s="299"/>
      <c r="AA44" s="299"/>
      <c r="AB44" s="299"/>
      <c r="AC44" s="299"/>
      <c r="AD44" s="299"/>
      <c r="AE44" s="299"/>
      <c r="AF44" s="299"/>
      <c r="AG44" s="299"/>
      <c r="AH44" s="299"/>
      <c r="AI44" s="299"/>
      <c r="AJ44" s="299"/>
      <c r="AK44" s="299"/>
      <c r="AL44" s="299"/>
      <c r="AO44" s="2"/>
      <c r="AP44" s="2"/>
      <c r="AQ44" s="2"/>
      <c r="AR44" s="2"/>
      <c r="AS44" s="4"/>
      <c r="AT44" s="4"/>
      <c r="AU44" s="4"/>
      <c r="AV44" s="4"/>
      <c r="AW44" s="4"/>
      <c r="AX44" s="4"/>
      <c r="AY44" s="4"/>
      <c r="AZ44" s="4"/>
      <c r="BA44" s="4"/>
      <c r="BB44" s="287" t="s">
        <v>370</v>
      </c>
      <c r="BC44" s="287"/>
      <c r="BD44" s="287"/>
    </row>
    <row r="45" spans="3:56" ht="15.75" thickBot="1">
      <c r="C45" s="195" t="s">
        <v>348</v>
      </c>
      <c r="D45" s="195"/>
      <c r="E45" s="196">
        <v>1774.6210860000001</v>
      </c>
      <c r="F45" s="196">
        <v>4236.5638859999999</v>
      </c>
      <c r="G45" s="196">
        <v>4021.9317270000001</v>
      </c>
      <c r="H45" s="196">
        <v>4485.3073770999999</v>
      </c>
      <c r="I45" s="196">
        <v>4270.6900150000001</v>
      </c>
      <c r="J45" s="196">
        <v>4474.4737789999999</v>
      </c>
      <c r="K45" s="196">
        <v>4293.2872557999999</v>
      </c>
      <c r="L45" s="196">
        <v>4537.703477</v>
      </c>
      <c r="M45" s="196">
        <v>4484.7834709999997</v>
      </c>
      <c r="N45" s="196">
        <v>4369.742184570001</v>
      </c>
      <c r="O45" s="196">
        <v>4535.893795</v>
      </c>
      <c r="P45" s="196">
        <v>4422.0269449999996</v>
      </c>
      <c r="Q45" s="196">
        <v>2210.2142401700003</v>
      </c>
      <c r="R45" s="196">
        <v>52117.239238640002</v>
      </c>
      <c r="S45" s="197">
        <v>1</v>
      </c>
      <c r="V45" s="300" t="s">
        <v>362</v>
      </c>
      <c r="W45" s="300"/>
      <c r="X45" s="198"/>
      <c r="Y45" s="198"/>
      <c r="Z45" s="102"/>
      <c r="AA45" s="102"/>
      <c r="AB45" s="2"/>
      <c r="AC45" s="2"/>
      <c r="AD45" s="2"/>
      <c r="AE45" s="2"/>
      <c r="AF45" s="2"/>
      <c r="AG45" s="2"/>
      <c r="AH45" s="2"/>
      <c r="AI45" s="2"/>
      <c r="AJ45" s="2"/>
      <c r="AK45" s="2"/>
      <c r="AL45" s="56" t="s">
        <v>178</v>
      </c>
      <c r="AO45" s="288" t="s">
        <v>179</v>
      </c>
      <c r="AP45" s="288"/>
      <c r="AQ45" s="288"/>
      <c r="AR45" s="2"/>
      <c r="AS45" s="4"/>
      <c r="AT45" s="4"/>
      <c r="AU45" s="4"/>
      <c r="AV45" s="4"/>
      <c r="AW45" s="4"/>
      <c r="AX45" s="4"/>
      <c r="AY45" s="4"/>
      <c r="AZ45" s="4"/>
      <c r="BA45" s="4"/>
      <c r="BB45" s="4"/>
      <c r="BC45" s="4"/>
      <c r="BD45" s="4"/>
    </row>
    <row r="46" spans="3:38" ht="15">
      <c r="C46" s="2"/>
      <c r="D46" s="2"/>
      <c r="E46" s="2"/>
      <c r="F46" s="2"/>
      <c r="G46" s="2"/>
      <c r="H46" s="2"/>
      <c r="I46" s="2"/>
      <c r="J46" s="2"/>
      <c r="K46" s="2"/>
      <c r="L46" s="2"/>
      <c r="M46" s="2"/>
      <c r="N46" s="2"/>
      <c r="O46" s="2"/>
      <c r="P46" s="2"/>
      <c r="Q46" s="2"/>
      <c r="R46" s="2"/>
      <c r="S46" s="2"/>
      <c r="V46" s="198"/>
      <c r="W46" s="198"/>
      <c r="X46" s="198"/>
      <c r="Y46" s="198"/>
      <c r="Z46" s="102"/>
      <c r="AA46" s="102"/>
      <c r="AB46" s="2"/>
      <c r="AC46" s="2"/>
      <c r="AD46" s="2"/>
      <c r="AE46" s="2"/>
      <c r="AF46" s="2"/>
      <c r="AG46" s="2"/>
      <c r="AH46" s="2"/>
      <c r="AI46" s="2"/>
      <c r="AJ46" s="2"/>
      <c r="AK46" s="2"/>
      <c r="AL46" s="56" t="s">
        <v>257</v>
      </c>
    </row>
    <row r="47" spans="3:19" ht="15">
      <c r="C47" s="285" t="s">
        <v>350</v>
      </c>
      <c r="D47" s="285"/>
      <c r="E47" s="285"/>
      <c r="F47" s="285"/>
      <c r="G47" s="285"/>
      <c r="H47" s="285"/>
      <c r="I47" s="285"/>
      <c r="J47" s="285"/>
      <c r="K47" s="285"/>
      <c r="L47" s="285"/>
      <c r="M47" s="285"/>
      <c r="N47" s="285"/>
      <c r="O47" s="285"/>
      <c r="P47" s="285"/>
      <c r="Q47" s="285"/>
      <c r="R47" s="285"/>
      <c r="S47" s="2"/>
    </row>
    <row r="48" spans="3:19" ht="15">
      <c r="C48" s="285" t="s">
        <v>351</v>
      </c>
      <c r="D48" s="285"/>
      <c r="E48" s="285"/>
      <c r="F48" s="285"/>
      <c r="G48" s="285"/>
      <c r="H48" s="285"/>
      <c r="I48" s="285"/>
      <c r="J48" s="285"/>
      <c r="K48" s="285"/>
      <c r="L48" s="285"/>
      <c r="M48" s="285"/>
      <c r="N48" s="285"/>
      <c r="O48" s="285"/>
      <c r="P48" s="285"/>
      <c r="Q48" s="285"/>
      <c r="R48" s="285"/>
      <c r="S48" s="2"/>
    </row>
    <row r="49" spans="3:19" ht="15">
      <c r="C49" s="285" t="s">
        <v>352</v>
      </c>
      <c r="D49" s="285"/>
      <c r="E49" s="285"/>
      <c r="F49" s="285"/>
      <c r="G49" s="285"/>
      <c r="H49" s="285"/>
      <c r="I49" s="285"/>
      <c r="J49" s="285"/>
      <c r="K49" s="285"/>
      <c r="L49" s="285"/>
      <c r="M49" s="285"/>
      <c r="N49" s="285"/>
      <c r="O49" s="285"/>
      <c r="P49" s="285"/>
      <c r="Q49" s="285"/>
      <c r="R49" s="285"/>
      <c r="S49" s="2"/>
    </row>
    <row r="50" spans="3:19" ht="15">
      <c r="C50" s="286"/>
      <c r="D50" s="286"/>
      <c r="E50" s="2"/>
      <c r="F50" s="2"/>
      <c r="G50" s="2"/>
      <c r="H50" s="2"/>
      <c r="I50" s="2"/>
      <c r="J50" s="2"/>
      <c r="K50" s="2"/>
      <c r="L50" s="2"/>
      <c r="M50" s="2"/>
      <c r="N50" s="2"/>
      <c r="O50" s="2"/>
      <c r="P50" s="2"/>
      <c r="Q50" s="2"/>
      <c r="R50" s="215"/>
      <c r="S50" s="56" t="s">
        <v>178</v>
      </c>
    </row>
    <row r="51" spans="3:19" ht="15">
      <c r="C51" s="2"/>
      <c r="D51" s="2"/>
      <c r="E51" s="2"/>
      <c r="F51" s="2"/>
      <c r="G51" s="2"/>
      <c r="H51" s="2"/>
      <c r="I51" s="2"/>
      <c r="J51" s="2"/>
      <c r="K51" s="2"/>
      <c r="L51" s="2"/>
      <c r="M51" s="2"/>
      <c r="N51" s="2"/>
      <c r="O51" s="2"/>
      <c r="P51" s="2"/>
      <c r="Q51" s="2"/>
      <c r="R51" s="214"/>
      <c r="S51" s="56" t="s">
        <v>180</v>
      </c>
    </row>
    <row r="52" spans="3:19" ht="15">
      <c r="C52" s="2"/>
      <c r="D52" s="57"/>
      <c r="E52" s="57"/>
      <c r="F52" s="57"/>
      <c r="G52" s="57"/>
      <c r="H52" s="57"/>
      <c r="I52" s="57"/>
      <c r="J52" s="57"/>
      <c r="K52" s="57"/>
      <c r="L52" s="57"/>
      <c r="M52" s="214"/>
      <c r="N52" s="214"/>
      <c r="O52" s="214"/>
      <c r="P52" s="214"/>
      <c r="Q52" s="214"/>
      <c r="R52" s="214"/>
      <c r="S52" s="56" t="s">
        <v>182</v>
      </c>
    </row>
    <row r="53" spans="3:19" ht="15">
      <c r="C53" s="57"/>
      <c r="D53" s="57"/>
      <c r="E53" s="57"/>
      <c r="F53" s="57"/>
      <c r="G53" s="57"/>
      <c r="H53" s="57"/>
      <c r="I53" s="57"/>
      <c r="J53" s="57"/>
      <c r="K53" s="57"/>
      <c r="L53" s="57"/>
      <c r="M53" s="2"/>
      <c r="N53" s="2"/>
      <c r="O53" s="2"/>
      <c r="P53" s="2"/>
      <c r="Q53" s="2"/>
      <c r="R53" s="214"/>
      <c r="S53" s="4"/>
    </row>
    <row r="54" ht="18.75" customHeight="1"/>
    <row r="56" ht="15">
      <c r="C56" s="164">
        <v>2020</v>
      </c>
    </row>
    <row r="57" spans="3:17" ht="15">
      <c r="C57" s="2"/>
      <c r="D57" s="2"/>
      <c r="E57" s="2"/>
      <c r="F57" s="2"/>
      <c r="G57" s="2"/>
      <c r="H57" s="2"/>
      <c r="I57" s="2"/>
      <c r="J57" s="2"/>
      <c r="K57" s="2"/>
      <c r="L57" s="2"/>
      <c r="M57" s="2"/>
      <c r="N57" s="2"/>
      <c r="O57" s="2"/>
      <c r="P57" s="2"/>
      <c r="Q57" s="2"/>
    </row>
    <row r="58" spans="3:17" ht="15.75">
      <c r="C58" s="6" t="s">
        <v>323</v>
      </c>
      <c r="D58" s="2"/>
      <c r="E58" s="2"/>
      <c r="F58" s="2"/>
      <c r="G58" s="2"/>
      <c r="H58" s="2"/>
      <c r="I58" s="2"/>
      <c r="J58" s="2"/>
      <c r="K58" s="2"/>
      <c r="L58" s="2"/>
      <c r="M58" s="2"/>
      <c r="N58" s="2"/>
      <c r="O58" s="2"/>
      <c r="P58" s="2"/>
      <c r="Q58" s="4"/>
    </row>
    <row r="59" spans="3:17" ht="18.75">
      <c r="C59" s="6" t="s">
        <v>376</v>
      </c>
      <c r="D59" s="2"/>
      <c r="E59" s="2"/>
      <c r="F59" s="2"/>
      <c r="G59" s="2"/>
      <c r="H59" s="2"/>
      <c r="I59" s="2"/>
      <c r="J59" s="2"/>
      <c r="K59" s="2"/>
      <c r="L59" s="2"/>
      <c r="M59" s="2"/>
      <c r="N59" s="2"/>
      <c r="O59" s="2"/>
      <c r="P59" s="2"/>
      <c r="Q59" s="4"/>
    </row>
    <row r="60" spans="3:17" ht="15.75">
      <c r="C60" s="6" t="s">
        <v>377</v>
      </c>
      <c r="D60" s="2"/>
      <c r="E60" s="2"/>
      <c r="F60" s="2"/>
      <c r="G60" s="2"/>
      <c r="H60" s="2"/>
      <c r="I60" s="2"/>
      <c r="J60" s="2"/>
      <c r="K60" s="2"/>
      <c r="L60" s="2"/>
      <c r="M60" s="2"/>
      <c r="N60" s="2"/>
      <c r="O60" s="2"/>
      <c r="P60" s="2"/>
      <c r="Q60" s="4"/>
    </row>
    <row r="61" spans="3:17" ht="15">
      <c r="C61" s="7" t="s">
        <v>378</v>
      </c>
      <c r="D61" s="2"/>
      <c r="E61" s="2"/>
      <c r="F61" s="2"/>
      <c r="G61" s="2"/>
      <c r="H61" s="2"/>
      <c r="I61" s="2"/>
      <c r="J61" s="2"/>
      <c r="K61" s="2"/>
      <c r="L61" s="2"/>
      <c r="M61" s="2"/>
      <c r="N61" s="2"/>
      <c r="O61" s="2"/>
      <c r="P61" s="2"/>
      <c r="Q61" s="4"/>
    </row>
    <row r="62" spans="3:17" ht="15">
      <c r="C62" s="2"/>
      <c r="D62" s="2"/>
      <c r="E62" s="2"/>
      <c r="F62" s="2"/>
      <c r="G62" s="2"/>
      <c r="H62" s="2"/>
      <c r="I62" s="2"/>
      <c r="J62" s="2"/>
      <c r="K62" s="2"/>
      <c r="L62" s="2"/>
      <c r="M62" s="2"/>
      <c r="N62" s="2"/>
      <c r="O62" s="2"/>
      <c r="P62" s="2"/>
      <c r="Q62" s="4"/>
    </row>
    <row r="63" spans="3:17" ht="15.75" thickBot="1">
      <c r="C63" s="2"/>
      <c r="D63" s="2"/>
      <c r="E63" s="2"/>
      <c r="F63" s="2"/>
      <c r="G63" s="2"/>
      <c r="H63" s="2"/>
      <c r="I63" s="2"/>
      <c r="J63" s="2"/>
      <c r="K63" s="2"/>
      <c r="L63" s="2"/>
      <c r="M63" s="2"/>
      <c r="N63" s="2"/>
      <c r="O63" s="2"/>
      <c r="P63" s="181" t="s">
        <v>325</v>
      </c>
      <c r="Q63" s="4"/>
    </row>
    <row r="64" spans="3:17" ht="15.75" thickBot="1">
      <c r="C64" s="182"/>
      <c r="D64" s="182"/>
      <c r="E64" s="289" t="s">
        <v>326</v>
      </c>
      <c r="F64" s="289"/>
      <c r="G64" s="289"/>
      <c r="H64" s="289"/>
      <c r="I64" s="289"/>
      <c r="J64" s="289"/>
      <c r="K64" s="289"/>
      <c r="L64" s="289"/>
      <c r="M64" s="289"/>
      <c r="N64" s="289"/>
      <c r="O64" s="182"/>
      <c r="P64" s="290" t="s">
        <v>327</v>
      </c>
      <c r="Q64" s="4"/>
    </row>
    <row r="65" spans="3:17" ht="27" thickBot="1">
      <c r="C65" s="184"/>
      <c r="D65" s="184" t="s">
        <v>328</v>
      </c>
      <c r="E65" s="185" t="s">
        <v>329</v>
      </c>
      <c r="F65" s="185" t="s">
        <v>330</v>
      </c>
      <c r="G65" s="185" t="s">
        <v>331</v>
      </c>
      <c r="H65" s="185" t="s">
        <v>332</v>
      </c>
      <c r="I65" s="185" t="s">
        <v>333</v>
      </c>
      <c r="J65" s="185" t="s">
        <v>334</v>
      </c>
      <c r="K65" s="185" t="s">
        <v>379</v>
      </c>
      <c r="L65" s="185" t="s">
        <v>336</v>
      </c>
      <c r="M65" s="185" t="s">
        <v>337</v>
      </c>
      <c r="N65" s="185" t="s">
        <v>338</v>
      </c>
      <c r="O65" s="184" t="s">
        <v>342</v>
      </c>
      <c r="P65" s="290"/>
      <c r="Q65" s="4"/>
    </row>
    <row r="66" spans="3:17" ht="15.75" thickBot="1">
      <c r="C66" s="291" t="s">
        <v>343</v>
      </c>
      <c r="D66" s="2" t="s">
        <v>344</v>
      </c>
      <c r="E66" s="186">
        <v>946.29933500000004</v>
      </c>
      <c r="F66" s="186">
        <v>2408.304032</v>
      </c>
      <c r="G66" s="186">
        <v>2283.5723849999999</v>
      </c>
      <c r="H66" s="186">
        <v>1487.6562710000001</v>
      </c>
      <c r="I66" s="186">
        <v>1154.2463069999999</v>
      </c>
      <c r="J66" s="186">
        <v>1560.73622</v>
      </c>
      <c r="K66" s="186">
        <v>1848.4487529999999</v>
      </c>
      <c r="L66" s="186">
        <v>2139.9445759999999</v>
      </c>
      <c r="M66" s="186">
        <v>474.29770100000002</v>
      </c>
      <c r="N66" s="186">
        <v>9.9999999999999995E-07</v>
      </c>
      <c r="O66" s="216">
        <v>14303.505580999999</v>
      </c>
      <c r="P66" s="188">
        <v>0.5416474679729969</v>
      </c>
      <c r="Q66" s="4"/>
    </row>
    <row r="67" spans="3:17" ht="15.75" thickBot="1">
      <c r="C67" s="291"/>
      <c r="D67" s="2" t="s">
        <v>345</v>
      </c>
      <c r="E67" s="186">
        <v>136.56395699999999</v>
      </c>
      <c r="F67" s="186">
        <v>419.74853100000001</v>
      </c>
      <c r="G67" s="186">
        <v>397.79183699999999</v>
      </c>
      <c r="H67" s="186">
        <v>449.107529</v>
      </c>
      <c r="I67" s="186">
        <v>355.29200900000001</v>
      </c>
      <c r="J67" s="186">
        <v>327.52218199999999</v>
      </c>
      <c r="K67" s="186">
        <v>343.04794099999998</v>
      </c>
      <c r="L67" s="186">
        <v>431.67565300000001</v>
      </c>
      <c r="M67" s="186">
        <v>127.49843799999999</v>
      </c>
      <c r="N67" s="186">
        <v>0</v>
      </c>
      <c r="O67" s="216">
        <v>2988.2480770000002</v>
      </c>
      <c r="P67" s="188">
        <v>0.11315946258183426</v>
      </c>
      <c r="Q67" s="4"/>
    </row>
    <row r="68" spans="3:17" ht="15.75" thickBot="1">
      <c r="C68" s="291"/>
      <c r="D68" s="2" t="s">
        <v>346</v>
      </c>
      <c r="E68" s="186">
        <v>1.7E-05</v>
      </c>
      <c r="F68" s="186">
        <v>0.000522</v>
      </c>
      <c r="G68" s="186">
        <v>0.00081800000000000004</v>
      </c>
      <c r="H68" s="186">
        <v>0.000154</v>
      </c>
      <c r="I68" s="186">
        <v>6.9999999999999994E-05</v>
      </c>
      <c r="J68" s="186">
        <v>0.00024800000000000001</v>
      </c>
      <c r="K68" s="186">
        <v>0.0012769999999999999</v>
      </c>
      <c r="L68" s="186">
        <v>0.0018029999999999999</v>
      </c>
      <c r="M68" s="186">
        <v>0</v>
      </c>
      <c r="N68" s="186">
        <v>0</v>
      </c>
      <c r="O68" s="187">
        <v>0.0049090000000000002</v>
      </c>
      <c r="P68" s="188">
        <v>1.858948077603747E-07</v>
      </c>
      <c r="Q68" s="4"/>
    </row>
    <row r="69" spans="3:17" ht="15.75" thickBot="1">
      <c r="C69" s="291"/>
      <c r="D69" s="2" t="s">
        <v>347</v>
      </c>
      <c r="E69" s="186">
        <v>580.37051599999995</v>
      </c>
      <c r="F69" s="186">
        <v>1296.6351729999999</v>
      </c>
      <c r="G69" s="186">
        <v>1277.2302420000001</v>
      </c>
      <c r="H69" s="186">
        <v>732.42392500000005</v>
      </c>
      <c r="I69" s="186">
        <v>407.76009900000003</v>
      </c>
      <c r="J69" s="186">
        <v>867.83222000000001</v>
      </c>
      <c r="K69" s="186">
        <v>980.03941399999997</v>
      </c>
      <c r="L69" s="186">
        <v>1174.201431</v>
      </c>
      <c r="M69" s="186">
        <v>241.550217</v>
      </c>
      <c r="N69" s="186">
        <v>0</v>
      </c>
      <c r="O69" s="187">
        <v>7558.0432369999999</v>
      </c>
      <c r="P69" s="188">
        <v>0.28620920647519149</v>
      </c>
      <c r="Q69" s="4"/>
    </row>
    <row r="70" spans="3:17" ht="15">
      <c r="C70" s="291"/>
      <c r="D70" s="189" t="s">
        <v>348</v>
      </c>
      <c r="E70" s="190">
        <v>1663.233825</v>
      </c>
      <c r="F70" s="190">
        <v>4124.6882580000001</v>
      </c>
      <c r="G70" s="190">
        <v>3958.5952820000002</v>
      </c>
      <c r="H70" s="190">
        <v>2669.1878790000001</v>
      </c>
      <c r="I70" s="190">
        <v>1917.298485</v>
      </c>
      <c r="J70" s="190">
        <v>2756.09087</v>
      </c>
      <c r="K70" s="190">
        <v>3171.5373850000001</v>
      </c>
      <c r="L70" s="190">
        <v>3745.8234630000002</v>
      </c>
      <c r="M70" s="190">
        <v>843.34635600000001</v>
      </c>
      <c r="N70" s="190">
        <v>9.9999999999999995E-07</v>
      </c>
      <c r="O70" s="190">
        <v>24849.801803999999</v>
      </c>
      <c r="P70" s="191">
        <v>0.9410163229248304</v>
      </c>
      <c r="Q70" s="4"/>
    </row>
    <row r="71" spans="3:17" ht="15">
      <c r="C71" s="292" t="s">
        <v>349</v>
      </c>
      <c r="D71" s="2" t="s">
        <v>18</v>
      </c>
      <c r="E71" s="186">
        <v>0</v>
      </c>
      <c r="F71" s="186">
        <v>2.9280849999999998</v>
      </c>
      <c r="G71" s="186">
        <v>3.716974</v>
      </c>
      <c r="H71" s="186">
        <v>4.2750830000000004</v>
      </c>
      <c r="I71" s="186">
        <v>5.6568379999999996</v>
      </c>
      <c r="J71" s="186">
        <v>3.049744</v>
      </c>
      <c r="K71" s="186">
        <v>0</v>
      </c>
      <c r="L71" s="186">
        <v>0.48438700000000001</v>
      </c>
      <c r="M71" s="186">
        <v>0</v>
      </c>
      <c r="N71" s="186">
        <v>0</v>
      </c>
      <c r="O71" s="187">
        <v>20.111111000000001</v>
      </c>
      <c r="P71" s="188">
        <v>0.00076157081140610251</v>
      </c>
      <c r="Q71" s="4"/>
    </row>
    <row r="72" spans="3:17" ht="15">
      <c r="C72" s="292"/>
      <c r="D72" s="2" t="s">
        <v>59</v>
      </c>
      <c r="E72" s="186">
        <v>0.68528199999999995</v>
      </c>
      <c r="F72" s="186">
        <v>1.8100769999999999</v>
      </c>
      <c r="G72" s="186">
        <v>2.384255</v>
      </c>
      <c r="H72" s="186">
        <v>3.9909279999999998</v>
      </c>
      <c r="I72" s="186">
        <v>4.8726419999999999</v>
      </c>
      <c r="J72" s="186">
        <v>2.7507890000000002</v>
      </c>
      <c r="K72" s="186">
        <v>1.620414</v>
      </c>
      <c r="L72" s="186">
        <v>3.7836630000000002</v>
      </c>
      <c r="M72" s="186">
        <v>0.50943000000000005</v>
      </c>
      <c r="N72" s="186">
        <v>0</v>
      </c>
      <c r="O72" s="187">
        <v>22.40748</v>
      </c>
      <c r="P72" s="188">
        <v>0.00084853008494488512</v>
      </c>
      <c r="Q72" s="4"/>
    </row>
    <row r="73" spans="3:17" ht="15">
      <c r="C73" s="292"/>
      <c r="D73" s="2" t="s">
        <v>62</v>
      </c>
      <c r="E73" s="186">
        <v>66.791978999999998</v>
      </c>
      <c r="F73" s="186">
        <v>157.069873</v>
      </c>
      <c r="G73" s="186">
        <v>132.45451700000001</v>
      </c>
      <c r="H73" s="186">
        <v>116.82255600000001</v>
      </c>
      <c r="I73" s="186">
        <v>88.252155999999999</v>
      </c>
      <c r="J73" s="186">
        <v>116.003032</v>
      </c>
      <c r="K73" s="186">
        <v>141.06441100000001</v>
      </c>
      <c r="L73" s="186">
        <v>151.44759099999999</v>
      </c>
      <c r="M73" s="186">
        <v>36.994050999999999</v>
      </c>
      <c r="N73" s="186">
        <v>0</v>
      </c>
      <c r="O73" s="216">
        <v>1006.900166</v>
      </c>
      <c r="P73" s="188">
        <v>0.038129458706958518</v>
      </c>
      <c r="Q73" s="4"/>
    </row>
    <row r="74" spans="3:17" ht="15">
      <c r="C74" s="292"/>
      <c r="D74" s="2" t="s">
        <v>129</v>
      </c>
      <c r="E74" s="186">
        <v>29.255704000000001</v>
      </c>
      <c r="F74" s="186">
        <v>64.295323999999994</v>
      </c>
      <c r="G74" s="186">
        <v>58.682955</v>
      </c>
      <c r="H74" s="186">
        <v>36.342509999999997</v>
      </c>
      <c r="I74" s="186">
        <v>19.414276000000001</v>
      </c>
      <c r="J74" s="186">
        <v>36.428314</v>
      </c>
      <c r="K74" s="186">
        <v>45.413978999999998</v>
      </c>
      <c r="L74" s="186">
        <v>51.640219000000002</v>
      </c>
      <c r="M74" s="186">
        <v>7.8924409999999998</v>
      </c>
      <c r="N74" s="186">
        <v>0</v>
      </c>
      <c r="O74" s="187">
        <v>349.36572200000001</v>
      </c>
      <c r="P74" s="188">
        <v>0.013229837793696173</v>
      </c>
      <c r="Q74" s="4"/>
    </row>
    <row r="75" spans="3:17" ht="15">
      <c r="C75" s="292"/>
      <c r="D75" s="2" t="s">
        <v>141</v>
      </c>
      <c r="E75" s="186">
        <v>0</v>
      </c>
      <c r="F75" s="186">
        <v>0</v>
      </c>
      <c r="G75" s="186">
        <v>0</v>
      </c>
      <c r="H75" s="186">
        <v>12.188817299999998</v>
      </c>
      <c r="I75" s="186">
        <v>0</v>
      </c>
      <c r="J75" s="186">
        <v>0</v>
      </c>
      <c r="K75" s="186">
        <v>10.7281163</v>
      </c>
      <c r="L75" s="186">
        <v>0</v>
      </c>
      <c r="M75" s="186">
        <v>0</v>
      </c>
      <c r="N75" s="186">
        <v>0.53268209999999994</v>
      </c>
      <c r="O75" s="187">
        <v>23.449615700000003</v>
      </c>
      <c r="P75" s="188">
        <v>0.00088799384856511814</v>
      </c>
      <c r="Q75" s="4"/>
    </row>
    <row r="76" spans="3:17" ht="15">
      <c r="C76" s="292"/>
      <c r="D76" s="2" t="s">
        <v>149</v>
      </c>
      <c r="E76" s="186">
        <v>0</v>
      </c>
      <c r="F76" s="186">
        <v>0</v>
      </c>
      <c r="G76" s="186">
        <v>0</v>
      </c>
      <c r="H76" s="186">
        <v>16.27077375</v>
      </c>
      <c r="I76" s="186">
        <v>0</v>
      </c>
      <c r="J76" s="186">
        <v>0</v>
      </c>
      <c r="K76" s="186">
        <v>0.40622575</v>
      </c>
      <c r="L76" s="186">
        <v>0</v>
      </c>
      <c r="M76" s="186">
        <v>0</v>
      </c>
      <c r="N76" s="186">
        <v>0</v>
      </c>
      <c r="O76" s="187">
        <v>16.676999500000001</v>
      </c>
      <c r="P76" s="188">
        <v>0.00063152732044660122</v>
      </c>
      <c r="Q76" s="4"/>
    </row>
    <row r="77" spans="3:17" ht="15">
      <c r="C77" s="292"/>
      <c r="D77" s="2" t="s">
        <v>153</v>
      </c>
      <c r="E77" s="186">
        <v>0</v>
      </c>
      <c r="F77" s="186">
        <v>0.98979899999999998</v>
      </c>
      <c r="G77" s="186">
        <v>1.256473</v>
      </c>
      <c r="H77" s="186">
        <v>1.4451339999999999</v>
      </c>
      <c r="I77" s="186">
        <v>1.9122170000000001</v>
      </c>
      <c r="J77" s="186">
        <v>1.0309250000000001</v>
      </c>
      <c r="K77" s="186">
        <v>0</v>
      </c>
      <c r="L77" s="186">
        <v>0.16374</v>
      </c>
      <c r="M77" s="186">
        <v>0</v>
      </c>
      <c r="N77" s="186">
        <v>0</v>
      </c>
      <c r="O77" s="187">
        <v>6.7982880000000003</v>
      </c>
      <c r="P77" s="188">
        <v>0.0002574386720023757</v>
      </c>
      <c r="Q77" s="4"/>
    </row>
    <row r="78" spans="3:17" ht="15">
      <c r="C78" s="292"/>
      <c r="D78" s="2" t="s">
        <v>155</v>
      </c>
      <c r="E78" s="186">
        <v>5.4959600000000002</v>
      </c>
      <c r="F78" s="186">
        <v>8.5621320000000001</v>
      </c>
      <c r="G78" s="186">
        <v>6.3011020000000002</v>
      </c>
      <c r="H78" s="186">
        <v>3.902768</v>
      </c>
      <c r="I78" s="186">
        <v>4.402927</v>
      </c>
      <c r="J78" s="186">
        <v>3.5227309999999998</v>
      </c>
      <c r="K78" s="186">
        <v>0</v>
      </c>
      <c r="L78" s="186">
        <v>0</v>
      </c>
      <c r="M78" s="186">
        <v>0</v>
      </c>
      <c r="N78" s="186">
        <v>0</v>
      </c>
      <c r="O78" s="187">
        <v>32.187620000000003</v>
      </c>
      <c r="P78" s="188">
        <v>0.0012188860118484402</v>
      </c>
      <c r="Q78" s="4"/>
    </row>
    <row r="79" spans="3:17" ht="15">
      <c r="C79" s="292"/>
      <c r="D79" s="2" t="s">
        <v>163</v>
      </c>
      <c r="E79" s="186">
        <v>3.5467110000000002</v>
      </c>
      <c r="F79" s="186">
        <v>7.5567159999999998</v>
      </c>
      <c r="G79" s="186">
        <v>10.675948999999999</v>
      </c>
      <c r="H79" s="186">
        <v>10.464437999999999</v>
      </c>
      <c r="I79" s="186">
        <v>6.7909769999999998</v>
      </c>
      <c r="J79" s="186">
        <v>9.1600400000000004</v>
      </c>
      <c r="K79" s="186">
        <v>10.163223</v>
      </c>
      <c r="L79" s="186">
        <v>9.2853709999999996</v>
      </c>
      <c r="M79" s="186">
        <v>4.8102819999999999</v>
      </c>
      <c r="N79" s="186">
        <v>0.087999999999999995</v>
      </c>
      <c r="O79" s="216">
        <v>72.541707000000002</v>
      </c>
      <c r="P79" s="188">
        <v>0.0027470211198562695</v>
      </c>
      <c r="Q79" s="4"/>
    </row>
    <row r="80" spans="3:17" ht="15">
      <c r="C80" s="292"/>
      <c r="D80" s="2" t="s">
        <v>167</v>
      </c>
      <c r="E80" s="186">
        <v>0</v>
      </c>
      <c r="F80" s="186">
        <v>0</v>
      </c>
      <c r="G80" s="186">
        <v>0</v>
      </c>
      <c r="H80" s="186">
        <v>6.351</v>
      </c>
      <c r="I80" s="186">
        <v>0</v>
      </c>
      <c r="J80" s="186">
        <v>0</v>
      </c>
      <c r="K80" s="186">
        <v>0</v>
      </c>
      <c r="L80" s="186">
        <v>0.81599999999999995</v>
      </c>
      <c r="M80" s="186">
        <v>0</v>
      </c>
      <c r="N80" s="186">
        <v>0</v>
      </c>
      <c r="O80" s="187">
        <v>7.1669999999999998</v>
      </c>
      <c r="P80" s="188">
        <v>0.00027140111778745275</v>
      </c>
      <c r="Q80" s="4"/>
    </row>
    <row r="81" spans="3:17" ht="15">
      <c r="C81" s="292"/>
      <c r="D81" s="2" t="s">
        <v>169</v>
      </c>
      <c r="E81" s="186">
        <v>0</v>
      </c>
      <c r="F81" s="186">
        <v>0</v>
      </c>
      <c r="G81" s="186">
        <v>0</v>
      </c>
      <c r="H81" s="186">
        <v>0.00030600000000000001</v>
      </c>
      <c r="I81" s="186">
        <v>0</v>
      </c>
      <c r="J81" s="186">
        <v>0</v>
      </c>
      <c r="K81" s="186">
        <v>0</v>
      </c>
      <c r="L81" s="186">
        <v>0</v>
      </c>
      <c r="M81" s="186">
        <v>0</v>
      </c>
      <c r="N81" s="186">
        <v>0</v>
      </c>
      <c r="O81" s="187">
        <v>0.00030600000000000001</v>
      </c>
      <c r="P81" s="188">
        <v>1.158765760331527E-08</v>
      </c>
      <c r="Q81" s="4"/>
    </row>
    <row r="82" spans="3:17" ht="15">
      <c r="C82" s="292"/>
      <c r="D82" s="192" t="s">
        <v>348</v>
      </c>
      <c r="E82" s="193">
        <v>105.77563600000001</v>
      </c>
      <c r="F82" s="193">
        <v>243.212006</v>
      </c>
      <c r="G82" s="193">
        <v>215.47222500000001</v>
      </c>
      <c r="H82" s="193">
        <v>212.05431405000002</v>
      </c>
      <c r="I82" s="193">
        <v>131.30203299999999</v>
      </c>
      <c r="J82" s="193">
        <v>171.94557499999999</v>
      </c>
      <c r="K82" s="193">
        <v>209.39636905</v>
      </c>
      <c r="L82" s="193">
        <v>217.620971</v>
      </c>
      <c r="M82" s="193">
        <v>50.206204</v>
      </c>
      <c r="N82" s="193">
        <v>0.62068210000000001</v>
      </c>
      <c r="O82" s="193">
        <v>1557.6060152</v>
      </c>
      <c r="P82" s="194">
        <v>0.058983677075169542</v>
      </c>
      <c r="Q82" s="4"/>
    </row>
    <row r="83" spans="3:17" ht="15.75" thickBot="1">
      <c r="C83" s="195" t="s">
        <v>348</v>
      </c>
      <c r="D83" s="195"/>
      <c r="E83" s="196">
        <v>1769.0094610000001</v>
      </c>
      <c r="F83" s="196">
        <v>4367.9002639999999</v>
      </c>
      <c r="G83" s="196">
        <v>4174.0675069999998</v>
      </c>
      <c r="H83" s="196">
        <v>2881.24219305</v>
      </c>
      <c r="I83" s="196">
        <v>2048.6005180000002</v>
      </c>
      <c r="J83" s="196">
        <v>2928.0364450000002</v>
      </c>
      <c r="K83" s="196">
        <v>3380.9337540500001</v>
      </c>
      <c r="L83" s="196">
        <v>3963.444434</v>
      </c>
      <c r="M83" s="196">
        <v>893.55255999999997</v>
      </c>
      <c r="N83" s="196">
        <v>0.62068309999999993</v>
      </c>
      <c r="O83" s="196">
        <v>26407.407819200002</v>
      </c>
      <c r="P83" s="197">
        <v>1</v>
      </c>
      <c r="Q83" s="4"/>
    </row>
    <row r="84" spans="3:17" ht="15">
      <c r="C84" s="2"/>
      <c r="D84" s="2"/>
      <c r="E84" s="2"/>
      <c r="F84" s="2"/>
      <c r="G84" s="2"/>
      <c r="H84" s="2"/>
      <c r="I84" s="2"/>
      <c r="J84" s="2"/>
      <c r="K84" s="2"/>
      <c r="L84" s="2"/>
      <c r="M84" s="2"/>
      <c r="N84" s="2"/>
      <c r="O84" s="2"/>
      <c r="P84" s="2"/>
      <c r="Q84" s="4"/>
    </row>
    <row r="85" spans="3:17" ht="46.5" customHeight="1">
      <c r="C85" s="285" t="s">
        <v>350</v>
      </c>
      <c r="D85" s="285"/>
      <c r="E85" s="285"/>
      <c r="F85" s="285"/>
      <c r="G85" s="285"/>
      <c r="H85" s="285"/>
      <c r="I85" s="285"/>
      <c r="J85" s="285"/>
      <c r="K85" s="285"/>
      <c r="L85" s="285"/>
      <c r="M85" s="285"/>
      <c r="N85" s="285"/>
      <c r="O85" s="285"/>
      <c r="P85" s="2"/>
      <c r="Q85" s="4"/>
    </row>
    <row r="86" spans="3:17" ht="15">
      <c r="C86" s="285" t="s">
        <v>351</v>
      </c>
      <c r="D86" s="285"/>
      <c r="E86" s="285"/>
      <c r="F86" s="285"/>
      <c r="G86" s="285"/>
      <c r="H86" s="285"/>
      <c r="I86" s="285"/>
      <c r="J86" s="285"/>
      <c r="K86" s="285"/>
      <c r="L86" s="285"/>
      <c r="M86" s="285"/>
      <c r="N86" s="285"/>
      <c r="O86" s="285"/>
      <c r="P86" s="2"/>
      <c r="Q86" s="4"/>
    </row>
    <row r="87" spans="3:17" ht="15">
      <c r="C87" s="285" t="s">
        <v>352</v>
      </c>
      <c r="D87" s="285"/>
      <c r="E87" s="285"/>
      <c r="F87" s="285"/>
      <c r="G87" s="285"/>
      <c r="H87" s="285"/>
      <c r="I87" s="285"/>
      <c r="J87" s="285"/>
      <c r="K87" s="285"/>
      <c r="L87" s="285"/>
      <c r="M87" s="285"/>
      <c r="N87" s="285"/>
      <c r="O87" s="285"/>
      <c r="P87" s="2"/>
      <c r="Q87" s="4"/>
    </row>
    <row r="88" spans="3:17" ht="15">
      <c r="C88" s="286"/>
      <c r="D88" s="286"/>
      <c r="E88" s="2"/>
      <c r="F88" s="2"/>
      <c r="G88" s="2"/>
      <c r="H88" s="2"/>
      <c r="I88" s="2"/>
      <c r="J88" s="2"/>
      <c r="K88" s="2"/>
      <c r="L88" s="2"/>
      <c r="M88" s="2"/>
      <c r="N88" s="2"/>
      <c r="O88" s="215"/>
      <c r="P88" s="56" t="s">
        <v>178</v>
      </c>
      <c r="Q88" s="4"/>
    </row>
    <row r="89" spans="3:17" ht="15">
      <c r="C89" s="2"/>
      <c r="D89" s="2"/>
      <c r="E89" s="2"/>
      <c r="F89" s="2"/>
      <c r="G89" s="2"/>
      <c r="H89" s="2"/>
      <c r="I89" s="2"/>
      <c r="J89" s="2"/>
      <c r="K89" s="2"/>
      <c r="L89" s="2"/>
      <c r="M89" s="2"/>
      <c r="N89" s="2"/>
      <c r="O89" s="214"/>
      <c r="P89" s="56" t="s">
        <v>180</v>
      </c>
      <c r="Q89" s="4"/>
    </row>
    <row r="90" spans="3:17" ht="15">
      <c r="C90" s="2"/>
      <c r="D90" s="57"/>
      <c r="E90" s="57"/>
      <c r="F90" s="57"/>
      <c r="G90" s="57"/>
      <c r="H90" s="57"/>
      <c r="I90" s="57"/>
      <c r="J90" s="57"/>
      <c r="K90" s="57"/>
      <c r="L90" s="57"/>
      <c r="M90" s="57"/>
      <c r="N90" s="57"/>
      <c r="O90" s="214"/>
      <c r="P90" s="56" t="s">
        <v>182</v>
      </c>
      <c r="Q90" s="4"/>
    </row>
    <row r="91" spans="3:17" ht="15">
      <c r="C91" s="57" t="s">
        <v>179</v>
      </c>
      <c r="D91" s="57"/>
      <c r="E91" s="57"/>
      <c r="F91" s="57"/>
      <c r="G91" s="57"/>
      <c r="H91" s="57"/>
      <c r="I91" s="57"/>
      <c r="J91" s="57"/>
      <c r="K91" s="57"/>
      <c r="L91" s="57"/>
      <c r="M91" s="57"/>
      <c r="N91" s="57"/>
      <c r="O91" s="214"/>
      <c r="P91" s="4"/>
      <c r="Q91" s="4"/>
    </row>
  </sheetData>
  <mergeCells count="31">
    <mergeCell ref="AO43:AP43"/>
    <mergeCell ref="BB43:BD43"/>
    <mergeCell ref="C49:R49"/>
    <mergeCell ref="C50:D50"/>
    <mergeCell ref="X24:AJ24"/>
    <mergeCell ref="AL24:AL25"/>
    <mergeCell ref="V26:V30"/>
    <mergeCell ref="V31:V41"/>
    <mergeCell ref="V44:AL44"/>
    <mergeCell ref="V45:W45"/>
    <mergeCell ref="E24:M24"/>
    <mergeCell ref="S24:S25"/>
    <mergeCell ref="C26:C30"/>
    <mergeCell ref="C31:C44"/>
    <mergeCell ref="C47:R47"/>
    <mergeCell ref="C48:R48"/>
    <mergeCell ref="AQ23:BC23"/>
    <mergeCell ref="BD23:BD24"/>
    <mergeCell ref="AO25:AO28"/>
    <mergeCell ref="AO29:AO37"/>
    <mergeCell ref="AO40:AR42"/>
    <mergeCell ref="C85:O85"/>
    <mergeCell ref="C86:O86"/>
    <mergeCell ref="C87:O87"/>
    <mergeCell ref="C88:D88"/>
    <mergeCell ref="BB44:BD44"/>
    <mergeCell ref="AO45:AQ45"/>
    <mergeCell ref="E64:N64"/>
    <mergeCell ref="P64:P65"/>
    <mergeCell ref="C66:C70"/>
    <mergeCell ref="C71:C82"/>
  </mergeCells>
  <pageMargins left="0.7" right="0.7" top="0.75" bottom="0.75" header="0.3" footer="0.3"/>
  <pageSetup orientation="portrait" paperSize="9"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96"/>
  <sheetViews>
    <sheetView workbookViewId="0" topLeftCell="A1">
      <selection pane="topLeft" activeCell="G33" sqref="G33"/>
    </sheetView>
  </sheetViews>
  <sheetFormatPr defaultColWidth="9.5703125" defaultRowHeight="15"/>
  <cols>
    <col min="1" max="1" width="24.8571428571429" style="4" customWidth="1"/>
    <col min="2" max="2" width="45.8571428571429" style="4" bestFit="1" customWidth="1"/>
    <col min="3" max="3" width="19.7142857142857" style="4" customWidth="1"/>
    <col min="4" max="4" width="26" style="4" customWidth="1"/>
    <col min="5" max="5" width="17.1428571428571" style="4" customWidth="1"/>
    <col min="6" max="6" width="18" style="4" customWidth="1"/>
    <col min="7" max="7" width="24.8571428571429" style="31" customWidth="1"/>
    <col min="8" max="8" width="2" style="4" customWidth="1"/>
    <col min="9" max="9" width="15.8571428571429" style="4" customWidth="1"/>
    <col min="10" max="10" width="2" style="4" customWidth="1"/>
    <col min="11" max="12" width="12.2857142857143" style="4" customWidth="1"/>
    <col min="13" max="13" width="2" style="4" customWidth="1"/>
    <col min="14" max="15" width="12.2857142857143" style="4" customWidth="1"/>
    <col min="16" max="16" width="9.57142857142857" style="4" customWidth="1"/>
    <col min="17" max="16384" width="9.57142857142857" style="4"/>
  </cols>
  <sheetData>
    <row r="1" spans="1:27" ht="15.75">
      <c r="A1" s="1" t="s">
        <v>0</v>
      </c>
      <c r="B1" s="2"/>
      <c r="C1" s="2"/>
      <c r="D1" s="2"/>
      <c r="E1" s="2"/>
      <c r="F1" s="2"/>
      <c r="G1" s="3"/>
      <c r="H1" s="2"/>
      <c r="I1" s="2"/>
      <c r="J1" s="2"/>
      <c r="K1" s="2"/>
      <c r="L1" s="2"/>
      <c r="M1" s="2"/>
      <c r="N1" s="2"/>
      <c r="O1" s="2"/>
      <c r="P1" s="4"/>
      <c r="Q1" s="4"/>
      <c r="R1" s="4"/>
      <c r="S1" s="4"/>
      <c r="T1" s="4"/>
      <c r="U1" s="4"/>
      <c r="V1" s="4"/>
      <c r="W1" s="4"/>
      <c r="X1" s="4"/>
      <c r="Y1" s="4"/>
      <c r="Z1" s="4"/>
      <c r="AA1" s="4"/>
    </row>
    <row r="2" spans="1:27" ht="15">
      <c r="A2" t="s">
        <v>1</v>
      </c>
      <c r="B2" s="2"/>
      <c r="C2" s="2"/>
      <c r="D2" s="2"/>
      <c r="E2" s="2"/>
      <c r="F2" s="2"/>
      <c r="G2" s="3"/>
      <c r="H2" s="2"/>
      <c r="I2" s="2"/>
      <c r="J2" s="2"/>
      <c r="K2" s="2"/>
      <c r="L2" s="2"/>
      <c r="M2" s="2"/>
      <c r="N2" s="2"/>
      <c r="O2" s="2"/>
      <c r="P2" s="4"/>
      <c r="Q2" s="4"/>
      <c r="R2" s="4"/>
      <c r="S2" s="4"/>
      <c r="T2" s="4"/>
      <c r="U2" s="4"/>
      <c r="V2" s="4"/>
      <c r="W2" s="4"/>
      <c r="X2" s="4"/>
      <c r="Y2" s="4"/>
      <c r="Z2" s="4"/>
      <c r="AA2" s="4"/>
    </row>
    <row r="3" spans="1:27" ht="15">
      <c r="A3" s="2"/>
      <c r="B3" s="2"/>
      <c r="C3" s="2"/>
      <c r="D3" s="2"/>
      <c r="E3" s="2"/>
      <c r="F3" s="2"/>
      <c r="G3" s="3"/>
      <c r="H3" s="2"/>
      <c r="I3" s="2"/>
      <c r="J3" s="2"/>
      <c r="K3" s="2"/>
      <c r="L3" s="2"/>
      <c r="M3" s="2"/>
      <c r="N3" s="2"/>
      <c r="O3" s="2"/>
      <c r="P3" s="4"/>
      <c r="Q3" s="4"/>
      <c r="R3" s="4"/>
      <c r="S3" s="4"/>
      <c r="T3" s="4"/>
      <c r="U3" s="4"/>
      <c r="V3" s="4"/>
      <c r="W3" s="4"/>
      <c r="X3" s="4"/>
      <c r="Y3" s="4"/>
      <c r="Z3" s="4"/>
      <c r="AA3" s="4"/>
    </row>
    <row r="4" spans="1:27" ht="15.75">
      <c r="A4" s="6" t="s">
        <v>2</v>
      </c>
      <c r="B4" s="2"/>
      <c r="C4" s="2"/>
      <c r="D4" s="2"/>
      <c r="E4" s="2"/>
      <c r="F4" s="2"/>
      <c r="G4" s="3"/>
      <c r="H4" s="2"/>
      <c r="I4" s="2"/>
      <c r="J4" s="2"/>
      <c r="K4" s="2"/>
      <c r="L4" s="2"/>
      <c r="M4" s="2"/>
      <c r="N4" s="2"/>
      <c r="O4" s="2"/>
      <c r="P4" s="4"/>
      <c r="Q4" s="4"/>
      <c r="R4" s="4"/>
      <c r="S4" s="4"/>
      <c r="T4" s="4"/>
      <c r="U4" s="4"/>
      <c r="V4" s="4"/>
      <c r="W4" s="4"/>
      <c r="X4" s="4"/>
      <c r="Y4" s="4"/>
      <c r="Z4" s="4"/>
      <c r="AA4" s="4"/>
    </row>
    <row r="5" spans="1:27" ht="18.75">
      <c r="A5" s="78" t="s">
        <v>3</v>
      </c>
      <c r="B5" s="79"/>
      <c r="C5" s="79"/>
      <c r="D5" s="2"/>
      <c r="E5" s="2"/>
      <c r="F5" s="2"/>
      <c r="G5" s="3"/>
      <c r="H5" s="2"/>
      <c r="I5" s="2"/>
      <c r="J5" s="2"/>
      <c r="K5" s="2"/>
      <c r="L5" s="2"/>
      <c r="M5" s="2"/>
      <c r="N5" s="2"/>
      <c r="O5" s="2"/>
      <c r="P5" s="4"/>
      <c r="Q5" s="4"/>
      <c r="R5" s="4"/>
      <c r="S5" s="4"/>
      <c r="T5" s="4"/>
      <c r="U5" s="4"/>
      <c r="V5" s="4"/>
      <c r="W5" s="4"/>
      <c r="X5" s="4"/>
      <c r="Y5" s="4"/>
      <c r="Z5" s="4"/>
      <c r="AA5" s="4"/>
    </row>
    <row r="6" spans="1:27" ht="15.75">
      <c r="A6" s="6" t="s">
        <v>4</v>
      </c>
      <c r="B6" s="2"/>
      <c r="C6" s="2"/>
      <c r="D6" s="2"/>
      <c r="E6" s="2"/>
      <c r="F6" s="2"/>
      <c r="G6" s="3"/>
      <c r="H6" s="2"/>
      <c r="I6" s="2"/>
      <c r="J6" s="2"/>
      <c r="K6" s="2"/>
      <c r="L6" s="2"/>
      <c r="M6" s="2"/>
      <c r="N6" s="2"/>
      <c r="O6" s="2"/>
      <c r="P6" s="4"/>
      <c r="Q6" s="4"/>
      <c r="R6" s="4"/>
      <c r="S6" s="4"/>
      <c r="T6" s="4"/>
      <c r="U6" s="4"/>
      <c r="V6" s="4"/>
      <c r="W6" s="4"/>
      <c r="X6" s="4"/>
      <c r="Y6" s="4"/>
      <c r="Z6" s="4"/>
      <c r="AA6" s="4"/>
    </row>
    <row r="7" spans="1:27" ht="15">
      <c r="A7" s="7" t="s">
        <v>5</v>
      </c>
      <c r="B7" s="2"/>
      <c r="C7" s="2"/>
      <c r="D7" s="2"/>
      <c r="E7" s="2"/>
      <c r="F7" s="2"/>
      <c r="G7" s="3"/>
      <c r="H7" s="2"/>
      <c r="I7" s="2"/>
      <c r="J7" s="2"/>
      <c r="K7" s="2"/>
      <c r="L7" s="2"/>
      <c r="M7" s="2"/>
      <c r="N7" s="2"/>
      <c r="O7" s="2"/>
      <c r="P7" s="2"/>
      <c r="Q7" s="2"/>
      <c r="R7" s="2"/>
      <c r="S7" s="2"/>
      <c r="T7" s="2"/>
      <c r="U7" s="2"/>
      <c r="V7" s="2"/>
      <c r="W7" s="2"/>
      <c r="X7" s="2"/>
      <c r="Y7" s="2"/>
      <c r="Z7" s="2"/>
      <c r="AA7" s="2"/>
    </row>
    <row r="8" spans="1:27" ht="15">
      <c r="A8" s="2"/>
      <c r="B8" s="2"/>
      <c r="C8" s="2"/>
      <c r="D8" s="2"/>
      <c r="E8" s="2"/>
      <c r="F8" s="8"/>
      <c r="G8" s="3"/>
      <c r="H8" s="2"/>
      <c r="I8" s="2"/>
      <c r="J8" s="2"/>
      <c r="K8" s="2"/>
      <c r="L8" s="2"/>
      <c r="M8" s="2"/>
      <c r="N8" s="2"/>
      <c r="O8" s="2"/>
      <c r="P8" s="4"/>
      <c r="Q8" s="4"/>
      <c r="R8" s="4"/>
      <c r="S8" s="4"/>
      <c r="T8" s="4"/>
      <c r="U8" s="4"/>
      <c r="V8" s="4"/>
      <c r="W8" s="4"/>
      <c r="X8" s="4"/>
      <c r="Y8" s="4"/>
      <c r="Z8" s="4"/>
      <c r="AA8" s="4"/>
    </row>
    <row r="9" spans="1:27" ht="15.75" thickBot="1">
      <c r="A9" s="2"/>
      <c r="B9" s="2"/>
      <c r="C9" s="2"/>
      <c r="D9" s="2"/>
      <c r="E9" s="2"/>
      <c r="F9" s="2"/>
      <c r="G9" s="3"/>
      <c r="H9" s="2"/>
      <c r="I9" s="2"/>
      <c r="J9" s="2"/>
      <c r="K9" s="2"/>
      <c r="L9" s="2"/>
      <c r="M9" s="2"/>
      <c r="N9" s="2"/>
      <c r="O9" s="2"/>
      <c r="P9" s="4"/>
      <c r="Q9" s="4"/>
      <c r="R9" s="4"/>
      <c r="S9" s="4"/>
      <c r="T9" s="4"/>
      <c r="U9" s="4"/>
      <c r="V9" s="4"/>
      <c r="W9" s="4"/>
      <c r="X9" s="4"/>
      <c r="Y9" s="4"/>
      <c r="Z9" s="4"/>
      <c r="AA9" s="4"/>
    </row>
    <row r="10" spans="1:27" ht="27.75" customHeight="1" thickBot="1">
      <c r="A10" s="302" t="s">
        <v>6</v>
      </c>
      <c r="B10" s="302" t="s">
        <v>7</v>
      </c>
      <c r="C10" s="302" t="s">
        <v>8</v>
      </c>
      <c r="D10" s="303" t="s">
        <v>9</v>
      </c>
      <c r="E10" s="303" t="s">
        <v>10</v>
      </c>
      <c r="F10" s="304" t="s">
        <v>11</v>
      </c>
      <c r="G10" s="301" t="s">
        <v>12</v>
      </c>
      <c r="H10" s="9"/>
      <c r="I10" s="10" t="s">
        <v>13</v>
      </c>
      <c r="J10" s="9"/>
      <c r="K10" s="289" t="s">
        <v>14</v>
      </c>
      <c r="L10" s="289"/>
      <c r="M10" s="11"/>
      <c r="N10" s="289" t="s">
        <v>15</v>
      </c>
      <c r="O10" s="289"/>
      <c r="P10" s="4"/>
      <c r="Q10" s="4"/>
      <c r="R10" s="4"/>
      <c r="S10" s="4"/>
      <c r="T10" s="4"/>
      <c r="U10" s="4"/>
      <c r="V10" s="4"/>
      <c r="W10" s="4"/>
      <c r="X10" s="4"/>
      <c r="Y10" s="4"/>
      <c r="Z10" s="4"/>
      <c r="AA10" s="4"/>
    </row>
    <row r="11" spans="1:27" ht="15.75" thickBot="1">
      <c r="A11" s="302"/>
      <c r="B11" s="302"/>
      <c r="C11" s="302"/>
      <c r="D11" s="303"/>
      <c r="E11" s="303"/>
      <c r="F11" s="304"/>
      <c r="G11" s="301"/>
      <c r="H11" s="12"/>
      <c r="I11" s="13"/>
      <c r="J11" s="12"/>
      <c r="K11" s="14" t="s">
        <v>16</v>
      </c>
      <c r="L11" s="14" t="s">
        <v>17</v>
      </c>
      <c r="M11" s="14"/>
      <c r="N11" s="14" t="s">
        <v>16</v>
      </c>
      <c r="O11" s="14" t="s">
        <v>17</v>
      </c>
      <c r="P11" s="4"/>
      <c r="Q11" s="4"/>
      <c r="R11" s="4"/>
      <c r="S11" s="4"/>
      <c r="T11" s="4"/>
      <c r="U11" s="4"/>
      <c r="V11" s="4"/>
      <c r="W11" s="4"/>
      <c r="X11" s="4"/>
      <c r="Y11" s="4"/>
      <c r="Z11" s="4"/>
      <c r="AA11" s="4"/>
    </row>
    <row r="12" spans="1:27" ht="15">
      <c r="A12" s="67" t="s">
        <v>18</v>
      </c>
      <c r="B12" s="67" t="s">
        <v>19</v>
      </c>
      <c r="C12" s="66" t="s">
        <v>20</v>
      </c>
      <c r="D12" s="15" t="s">
        <v>21</v>
      </c>
      <c r="E12" s="15" t="s">
        <v>22</v>
      </c>
      <c r="F12" s="60">
        <v>0.114521</v>
      </c>
      <c r="G12" s="17">
        <v>4.2754549072612204E-05</v>
      </c>
      <c r="H12" s="18"/>
      <c r="I12" s="16">
        <v>0</v>
      </c>
      <c r="J12" s="18"/>
      <c r="K12" s="16">
        <v>9</v>
      </c>
      <c r="L12" s="16">
        <v>9</v>
      </c>
      <c r="M12" s="18"/>
      <c r="N12" s="16">
        <v>89.260143198090688</v>
      </c>
      <c r="O12" s="16">
        <v>89.260143198090688</v>
      </c>
      <c r="P12" s="4"/>
      <c r="Q12" s="4"/>
      <c r="R12" s="4"/>
      <c r="S12" s="4"/>
      <c r="T12" s="4"/>
      <c r="U12" s="4"/>
      <c r="V12" s="4"/>
      <c r="W12" s="4"/>
      <c r="X12" s="4"/>
      <c r="Y12" s="4"/>
      <c r="Z12" s="4"/>
      <c r="AA12" s="4"/>
    </row>
    <row r="13" spans="1:27" ht="15">
      <c r="A13" s="67" t="s">
        <v>18</v>
      </c>
      <c r="B13" s="67" t="s">
        <v>19</v>
      </c>
      <c r="C13" s="66" t="s">
        <v>23</v>
      </c>
      <c r="D13" s="15" t="s">
        <v>21</v>
      </c>
      <c r="E13" s="15" t="s">
        <v>22</v>
      </c>
      <c r="F13" s="60">
        <v>0.036984000000000003</v>
      </c>
      <c r="G13" s="17">
        <v>1.380737369479388E-05</v>
      </c>
      <c r="H13" s="18"/>
      <c r="I13" s="16">
        <v>0</v>
      </c>
      <c r="J13" s="18"/>
      <c r="K13" s="16">
        <v>8.50</v>
      </c>
      <c r="L13" s="16">
        <v>8.50</v>
      </c>
      <c r="M13" s="18"/>
      <c r="N13" s="16">
        <v>89.856801909307876</v>
      </c>
      <c r="O13" s="16">
        <v>89.856801909307876</v>
      </c>
      <c r="P13" s="4"/>
      <c r="Q13" s="4"/>
      <c r="R13" s="4"/>
      <c r="S13" s="4"/>
      <c r="T13" s="4"/>
      <c r="U13" s="4"/>
      <c r="V13" s="4"/>
      <c r="W13" s="4"/>
      <c r="X13" s="4"/>
      <c r="Y13" s="4"/>
      <c r="Z13" s="4"/>
      <c r="AA13" s="4"/>
    </row>
    <row r="14" spans="1:27" ht="15">
      <c r="A14" s="67" t="s">
        <v>18</v>
      </c>
      <c r="B14" s="67" t="s">
        <v>19</v>
      </c>
      <c r="C14" s="66" t="s">
        <v>24</v>
      </c>
      <c r="D14" s="15" t="s">
        <v>21</v>
      </c>
      <c r="E14" s="15" t="s">
        <v>22</v>
      </c>
      <c r="F14" s="60">
        <v>0.13808000000000001</v>
      </c>
      <c r="G14" s="17">
        <v>5.1549917796267002E-05</v>
      </c>
      <c r="H14" s="18"/>
      <c r="I14" s="16">
        <v>0</v>
      </c>
      <c r="J14" s="18"/>
      <c r="K14" s="16">
        <v>8.3333333333333339</v>
      </c>
      <c r="L14" s="16">
        <v>8.3333333333333339</v>
      </c>
      <c r="M14" s="18"/>
      <c r="N14" s="16">
        <v>90.055688146380277</v>
      </c>
      <c r="O14" s="16">
        <v>90.055688146380277</v>
      </c>
      <c r="P14" s="4"/>
      <c r="Q14" s="4"/>
      <c r="R14" s="4"/>
      <c r="S14" s="4"/>
      <c r="T14" s="4"/>
      <c r="U14" s="4"/>
      <c r="V14" s="4"/>
      <c r="W14" s="4"/>
      <c r="X14" s="4"/>
      <c r="Y14" s="4"/>
      <c r="Z14" s="4"/>
      <c r="AA14" s="4"/>
    </row>
    <row r="15" spans="1:27" ht="15">
      <c r="A15" s="67" t="s">
        <v>18</v>
      </c>
      <c r="B15" s="67" t="s">
        <v>19</v>
      </c>
      <c r="C15" s="66" t="s">
        <v>25</v>
      </c>
      <c r="D15" s="15" t="s">
        <v>21</v>
      </c>
      <c r="E15" s="15" t="s">
        <v>22</v>
      </c>
      <c r="F15" s="60">
        <v>0.266731</v>
      </c>
      <c r="G15" s="17">
        <v>9.9579672101072513E-05</v>
      </c>
      <c r="H15" s="18"/>
      <c r="I15" s="16">
        <v>0</v>
      </c>
      <c r="J15" s="18"/>
      <c r="K15" s="16">
        <v>9</v>
      </c>
      <c r="L15" s="16">
        <v>9</v>
      </c>
      <c r="M15" s="18"/>
      <c r="N15" s="16">
        <v>89.260143198090688</v>
      </c>
      <c r="O15" s="16">
        <v>89.260143198090688</v>
      </c>
      <c r="P15" s="4"/>
      <c r="Q15" s="4"/>
      <c r="R15" s="4"/>
      <c r="S15" s="4"/>
      <c r="T15" s="4"/>
      <c r="U15" s="4"/>
      <c r="V15" s="4"/>
      <c r="W15" s="4"/>
      <c r="X15" s="4"/>
      <c r="Y15" s="4"/>
      <c r="Z15" s="4"/>
      <c r="AA15" s="4"/>
    </row>
    <row r="16" spans="1:27" ht="15">
      <c r="A16" s="67" t="s">
        <v>18</v>
      </c>
      <c r="B16" s="67" t="s">
        <v>19</v>
      </c>
      <c r="C16" s="66" t="s">
        <v>26</v>
      </c>
      <c r="D16" s="15" t="s">
        <v>21</v>
      </c>
      <c r="E16" s="15" t="s">
        <v>22</v>
      </c>
      <c r="F16" s="60">
        <v>0.136018</v>
      </c>
      <c r="G16" s="17">
        <v>5.0780103699396331E-05</v>
      </c>
      <c r="H16" s="18"/>
      <c r="I16" s="16">
        <v>0</v>
      </c>
      <c r="J16" s="18"/>
      <c r="K16" s="16">
        <v>8.9166666666666661</v>
      </c>
      <c r="L16" s="16">
        <v>8.9166666666666661</v>
      </c>
      <c r="M16" s="18"/>
      <c r="N16" s="16">
        <v>89.359586316626888</v>
      </c>
      <c r="O16" s="16">
        <v>89.359586316626888</v>
      </c>
      <c r="P16" s="4"/>
      <c r="Q16" s="4"/>
      <c r="R16" s="4"/>
      <c r="S16" s="4"/>
      <c r="T16" s="4"/>
      <c r="U16" s="4"/>
      <c r="V16" s="4"/>
      <c r="W16" s="4"/>
      <c r="X16" s="4"/>
      <c r="Y16" s="4"/>
      <c r="Z16" s="4"/>
      <c r="AA16" s="4"/>
    </row>
    <row r="17" spans="1:15" ht="15">
      <c r="A17" s="67" t="s">
        <v>18</v>
      </c>
      <c r="B17" s="67" t="s">
        <v>19</v>
      </c>
      <c r="C17" s="66" t="s">
        <v>27</v>
      </c>
      <c r="D17" s="15" t="s">
        <v>21</v>
      </c>
      <c r="E17" s="15" t="s">
        <v>22</v>
      </c>
      <c r="F17" s="60">
        <v>0.780625</v>
      </c>
      <c r="G17" s="17">
        <v>0.00029143362239072225</v>
      </c>
      <c r="H17" s="18"/>
      <c r="I17" s="16">
        <v>0</v>
      </c>
      <c r="J17" s="18"/>
      <c r="K17" s="16">
        <v>9</v>
      </c>
      <c r="L17" s="16">
        <v>9</v>
      </c>
      <c r="M17" s="18"/>
      <c r="N17" s="16">
        <v>89.260143198090688</v>
      </c>
      <c r="O17" s="16">
        <v>89.260143198090688</v>
      </c>
    </row>
    <row r="18" spans="1:15" ht="15">
      <c r="A18" s="67" t="s">
        <v>18</v>
      </c>
      <c r="B18" s="67" t="s">
        <v>19</v>
      </c>
      <c r="C18" s="66" t="s">
        <v>28</v>
      </c>
      <c r="D18" s="15" t="s">
        <v>21</v>
      </c>
      <c r="E18" s="15" t="s">
        <v>22</v>
      </c>
      <c r="F18" s="60">
        <v>2.990329</v>
      </c>
      <c r="G18" s="17">
        <v>0.0011163906006213305</v>
      </c>
      <c r="H18" s="18"/>
      <c r="I18" s="16">
        <v>0</v>
      </c>
      <c r="J18" s="18"/>
      <c r="K18" s="16">
        <v>8.8666666666666671</v>
      </c>
      <c r="L18" s="16">
        <v>8.8666666666666671</v>
      </c>
      <c r="M18" s="18"/>
      <c r="N18" s="16">
        <v>89.419252187748612</v>
      </c>
      <c r="O18" s="16">
        <v>89.419252187748612</v>
      </c>
    </row>
    <row r="19" spans="1:15" ht="15">
      <c r="A19" s="67" t="s">
        <v>18</v>
      </c>
      <c r="B19" s="67" t="s">
        <v>19</v>
      </c>
      <c r="C19" s="66" t="s">
        <v>29</v>
      </c>
      <c r="D19" s="15" t="s">
        <v>21</v>
      </c>
      <c r="E19" s="15" t="s">
        <v>22</v>
      </c>
      <c r="F19" s="60">
        <v>0.47615099999999999</v>
      </c>
      <c r="G19" s="17">
        <v>0.00017776321631380598</v>
      </c>
      <c r="H19" s="18"/>
      <c r="I19" s="16">
        <v>0</v>
      </c>
      <c r="J19" s="18"/>
      <c r="K19" s="16">
        <v>8.8333333333333339</v>
      </c>
      <c r="L19" s="16">
        <v>8.8333333333333339</v>
      </c>
      <c r="M19" s="18"/>
      <c r="N19" s="16">
        <v>89.459029435163089</v>
      </c>
      <c r="O19" s="16">
        <v>89.459029435163089</v>
      </c>
    </row>
    <row r="20" spans="1:15" ht="15">
      <c r="A20" s="67" t="s">
        <v>18</v>
      </c>
      <c r="B20" s="67" t="s">
        <v>19</v>
      </c>
      <c r="C20" s="66" t="s">
        <v>30</v>
      </c>
      <c r="D20" s="15" t="s">
        <v>21</v>
      </c>
      <c r="E20" s="15" t="s">
        <v>22</v>
      </c>
      <c r="F20" s="60">
        <v>0.031433000000000003</v>
      </c>
      <c r="G20" s="17">
        <v>1.173499830598248E-05</v>
      </c>
      <c r="H20" s="18"/>
      <c r="I20" s="16">
        <v>0</v>
      </c>
      <c r="J20" s="18"/>
      <c r="K20" s="16">
        <v>9</v>
      </c>
      <c r="L20" s="16">
        <v>9</v>
      </c>
      <c r="M20" s="18"/>
      <c r="N20" s="16">
        <v>89.260143198090688</v>
      </c>
      <c r="O20" s="16">
        <v>89.260143198090688</v>
      </c>
    </row>
    <row r="21" spans="1:15" ht="15">
      <c r="A21" s="67" t="s">
        <v>18</v>
      </c>
      <c r="B21" s="67" t="s">
        <v>19</v>
      </c>
      <c r="C21" s="66" t="s">
        <v>31</v>
      </c>
      <c r="D21" s="15" t="s">
        <v>21</v>
      </c>
      <c r="E21" s="15" t="s">
        <v>22</v>
      </c>
      <c r="F21" s="60">
        <v>0.23108200000000001</v>
      </c>
      <c r="G21" s="17">
        <v>8.6270698900615386E-05</v>
      </c>
      <c r="H21" s="18"/>
      <c r="I21" s="16">
        <v>0</v>
      </c>
      <c r="J21" s="18"/>
      <c r="K21" s="16">
        <v>8.8571428571428577</v>
      </c>
      <c r="L21" s="16">
        <v>8.8571428571428577</v>
      </c>
      <c r="M21" s="18"/>
      <c r="N21" s="16">
        <v>89.430617115581313</v>
      </c>
      <c r="O21" s="16">
        <v>89.430617115581313</v>
      </c>
    </row>
    <row r="22" spans="1:15" ht="15">
      <c r="A22" s="67" t="s">
        <v>18</v>
      </c>
      <c r="B22" s="67" t="s">
        <v>19</v>
      </c>
      <c r="C22" s="66" t="s">
        <v>32</v>
      </c>
      <c r="D22" s="15" t="s">
        <v>21</v>
      </c>
      <c r="E22" s="15" t="s">
        <v>22</v>
      </c>
      <c r="F22" s="60">
        <v>0.068006999999999998</v>
      </c>
      <c r="G22" s="17">
        <v>2.5389305182290917E-05</v>
      </c>
      <c r="H22" s="18"/>
      <c r="I22" s="16">
        <v>0</v>
      </c>
      <c r="J22" s="18"/>
      <c r="K22" s="16">
        <v>9</v>
      </c>
      <c r="L22" s="16">
        <v>9</v>
      </c>
      <c r="M22" s="18"/>
      <c r="N22" s="16">
        <v>89.260143198090688</v>
      </c>
      <c r="O22" s="16">
        <v>89.260143198090688</v>
      </c>
    </row>
    <row r="23" spans="1:15" ht="15">
      <c r="A23" s="67" t="s">
        <v>18</v>
      </c>
      <c r="B23" s="67" t="s">
        <v>19</v>
      </c>
      <c r="C23" s="66" t="s">
        <v>33</v>
      </c>
      <c r="D23" s="15" t="s">
        <v>21</v>
      </c>
      <c r="E23" s="15" t="s">
        <v>22</v>
      </c>
      <c r="F23" s="60">
        <v>0.19545399999999999</v>
      </c>
      <c r="G23" s="17">
        <v>7.2969565707934312E-05</v>
      </c>
      <c r="H23" s="18"/>
      <c r="I23" s="16">
        <v>0</v>
      </c>
      <c r="J23" s="18"/>
      <c r="K23" s="16">
        <v>8.3333333333333339</v>
      </c>
      <c r="L23" s="16">
        <v>8.3333333333333339</v>
      </c>
      <c r="M23" s="18"/>
      <c r="N23" s="16">
        <v>90.055688146380277</v>
      </c>
      <c r="O23" s="16">
        <v>90.055688146380277</v>
      </c>
    </row>
    <row r="24" spans="1:15" ht="15">
      <c r="A24" s="67" t="s">
        <v>18</v>
      </c>
      <c r="B24" s="67" t="s">
        <v>19</v>
      </c>
      <c r="C24" s="66" t="s">
        <v>34</v>
      </c>
      <c r="D24" s="15" t="s">
        <v>21</v>
      </c>
      <c r="E24" s="15" t="s">
        <v>22</v>
      </c>
      <c r="F24" s="60">
        <v>0.051892000000000001</v>
      </c>
      <c r="G24" s="17">
        <v>1.9373032548405905E-05</v>
      </c>
      <c r="H24" s="18"/>
      <c r="I24" s="16">
        <v>0</v>
      </c>
      <c r="J24" s="18"/>
      <c r="K24" s="16">
        <v>9</v>
      </c>
      <c r="L24" s="16">
        <v>9</v>
      </c>
      <c r="M24" s="18"/>
      <c r="N24" s="16">
        <v>89.260143198090688</v>
      </c>
      <c r="O24" s="16">
        <v>89.260143198090688</v>
      </c>
    </row>
    <row r="25" spans="1:15" ht="15">
      <c r="A25" s="67" t="s">
        <v>18</v>
      </c>
      <c r="B25" s="67" t="s">
        <v>19</v>
      </c>
      <c r="C25" s="66" t="s">
        <v>35</v>
      </c>
      <c r="D25" s="15" t="s">
        <v>21</v>
      </c>
      <c r="E25" s="15" t="s">
        <v>22</v>
      </c>
      <c r="F25" s="60">
        <v>0.079156000000000004</v>
      </c>
      <c r="G25" s="17">
        <v>2.9551602643984E-05</v>
      </c>
      <c r="H25" s="18"/>
      <c r="I25" s="16">
        <v>0</v>
      </c>
      <c r="J25" s="18"/>
      <c r="K25" s="16">
        <v>8.9230769230769234</v>
      </c>
      <c r="L25" s="16">
        <v>8.9230769230769234</v>
      </c>
      <c r="M25" s="18"/>
      <c r="N25" s="16">
        <v>89.351936845970258</v>
      </c>
      <c r="O25" s="16">
        <v>89.351936845970258</v>
      </c>
    </row>
    <row r="26" spans="1:15" ht="15">
      <c r="A26" s="67" t="s">
        <v>18</v>
      </c>
      <c r="B26" s="67" t="s">
        <v>19</v>
      </c>
      <c r="C26" s="66" t="s">
        <v>36</v>
      </c>
      <c r="D26" s="15" t="s">
        <v>21</v>
      </c>
      <c r="E26" s="15" t="s">
        <v>22</v>
      </c>
      <c r="F26" s="60">
        <v>0.40910800000000003</v>
      </c>
      <c r="G26" s="17">
        <v>0.00015273380482180767</v>
      </c>
      <c r="H26" s="18"/>
      <c r="I26" s="16">
        <v>0</v>
      </c>
      <c r="J26" s="18"/>
      <c r="K26" s="16">
        <v>8.8888888888888893</v>
      </c>
      <c r="L26" s="16">
        <v>8.8888888888888893</v>
      </c>
      <c r="M26" s="18"/>
      <c r="N26" s="16">
        <v>89.392734022805627</v>
      </c>
      <c r="O26" s="16">
        <v>89.392734022805627</v>
      </c>
    </row>
    <row r="27" spans="1:15" ht="15">
      <c r="A27" s="67" t="s">
        <v>18</v>
      </c>
      <c r="B27" s="67" t="s">
        <v>19</v>
      </c>
      <c r="C27" s="66" t="s">
        <v>37</v>
      </c>
      <c r="D27" s="15" t="s">
        <v>21</v>
      </c>
      <c r="E27" s="15" t="s">
        <v>22</v>
      </c>
      <c r="F27" s="60">
        <v>4.6499300000000003</v>
      </c>
      <c r="G27" s="17">
        <v>0.001735975588487803</v>
      </c>
      <c r="H27" s="18"/>
      <c r="I27" s="16">
        <v>0</v>
      </c>
      <c r="J27" s="18"/>
      <c r="K27" s="16">
        <v>8.882352941176471</v>
      </c>
      <c r="L27" s="16">
        <v>8.882352941176471</v>
      </c>
      <c r="M27" s="18"/>
      <c r="N27" s="16">
        <v>89.400533483082967</v>
      </c>
      <c r="O27" s="16">
        <v>89.400533483082967</v>
      </c>
    </row>
    <row r="28" spans="1:15" ht="15">
      <c r="A28" s="67" t="s">
        <v>18</v>
      </c>
      <c r="B28" s="67" t="s">
        <v>19</v>
      </c>
      <c r="C28" s="66" t="s">
        <v>38</v>
      </c>
      <c r="D28" s="15" t="s">
        <v>21</v>
      </c>
      <c r="E28" s="15" t="s">
        <v>22</v>
      </c>
      <c r="F28" s="60">
        <v>0.050972999999999997</v>
      </c>
      <c r="G28" s="17">
        <v>1.9029938874776345E-05</v>
      </c>
      <c r="H28" s="18"/>
      <c r="I28" s="16">
        <v>0</v>
      </c>
      <c r="J28" s="18"/>
      <c r="K28" s="16">
        <v>9</v>
      </c>
      <c r="L28" s="16">
        <v>9</v>
      </c>
      <c r="M28" s="18"/>
      <c r="N28" s="16">
        <v>89.260143198090688</v>
      </c>
      <c r="O28" s="16">
        <v>89.260143198090688</v>
      </c>
    </row>
    <row r="29" spans="1:15" ht="15">
      <c r="A29" s="67" t="s">
        <v>18</v>
      </c>
      <c r="B29" s="67" t="s">
        <v>19</v>
      </c>
      <c r="C29" s="66" t="s">
        <v>39</v>
      </c>
      <c r="D29" s="15" t="s">
        <v>21</v>
      </c>
      <c r="E29" s="15" t="s">
        <v>22</v>
      </c>
      <c r="F29" s="60">
        <v>0.073524999999999993</v>
      </c>
      <c r="G29" s="17">
        <v>2.7449360558882756E-05</v>
      </c>
      <c r="H29" s="18"/>
      <c r="I29" s="16">
        <v>0</v>
      </c>
      <c r="J29" s="18"/>
      <c r="K29" s="16">
        <v>9</v>
      </c>
      <c r="L29" s="16">
        <v>9</v>
      </c>
      <c r="M29" s="18"/>
      <c r="N29" s="16">
        <v>89.260143198090688</v>
      </c>
      <c r="O29" s="16">
        <v>89.260143198090688</v>
      </c>
    </row>
    <row r="30" spans="1:15" ht="15">
      <c r="A30" s="67" t="s">
        <v>18</v>
      </c>
      <c r="B30" s="67" t="s">
        <v>19</v>
      </c>
      <c r="C30" s="66" t="s">
        <v>40</v>
      </c>
      <c r="D30" s="15" t="s">
        <v>21</v>
      </c>
      <c r="E30" s="15" t="s">
        <v>22</v>
      </c>
      <c r="F30" s="60">
        <v>0.43424400000000002</v>
      </c>
      <c r="G30" s="17">
        <v>0.00016211792079607595</v>
      </c>
      <c r="H30" s="18"/>
      <c r="I30" s="16">
        <v>0</v>
      </c>
      <c r="J30" s="18"/>
      <c r="K30" s="16">
        <v>8.6666666666666661</v>
      </c>
      <c r="L30" s="16">
        <v>8.6666666666666661</v>
      </c>
      <c r="M30" s="18"/>
      <c r="N30" s="16">
        <v>89.657915672235475</v>
      </c>
      <c r="O30" s="16">
        <v>89.657915672235475</v>
      </c>
    </row>
    <row r="31" spans="1:15" ht="15">
      <c r="A31" s="67" t="s">
        <v>18</v>
      </c>
      <c r="B31" s="67" t="s">
        <v>19</v>
      </c>
      <c r="C31" s="66" t="s">
        <v>41</v>
      </c>
      <c r="D31" s="15" t="s">
        <v>21</v>
      </c>
      <c r="E31" s="15" t="s">
        <v>22</v>
      </c>
      <c r="F31" s="60">
        <v>0.39144800000000002</v>
      </c>
      <c r="G31" s="17">
        <v>0.00014614073161582509</v>
      </c>
      <c r="H31" s="18"/>
      <c r="I31" s="16">
        <v>0</v>
      </c>
      <c r="J31" s="18"/>
      <c r="K31" s="16">
        <v>8.8571428571428577</v>
      </c>
      <c r="L31" s="16">
        <v>8.8571428571428577</v>
      </c>
      <c r="M31" s="18"/>
      <c r="N31" s="16">
        <v>89.430617115581313</v>
      </c>
      <c r="O31" s="16">
        <v>89.430617115581313</v>
      </c>
    </row>
    <row r="32" spans="1:15" ht="15">
      <c r="A32" s="67" t="s">
        <v>18</v>
      </c>
      <c r="B32" s="67" t="s">
        <v>19</v>
      </c>
      <c r="C32" s="66" t="s">
        <v>42</v>
      </c>
      <c r="D32" s="15" t="s">
        <v>21</v>
      </c>
      <c r="E32" s="15" t="s">
        <v>22</v>
      </c>
      <c r="F32" s="60">
        <v>0.188134</v>
      </c>
      <c r="G32" s="17">
        <v>7.0236762997413782E-05</v>
      </c>
      <c r="H32" s="18"/>
      <c r="I32" s="16">
        <v>0</v>
      </c>
      <c r="J32" s="18"/>
      <c r="K32" s="16">
        <v>8.50</v>
      </c>
      <c r="L32" s="16">
        <v>8.50</v>
      </c>
      <c r="M32" s="18"/>
      <c r="N32" s="16">
        <v>89.856801909307876</v>
      </c>
      <c r="O32" s="16">
        <v>89.856801909307876</v>
      </c>
    </row>
    <row r="33" spans="1:15" ht="15">
      <c r="A33" s="67" t="s">
        <v>18</v>
      </c>
      <c r="B33" s="67" t="s">
        <v>19</v>
      </c>
      <c r="C33" s="66" t="s">
        <v>43</v>
      </c>
      <c r="D33" s="15" t="s">
        <v>21</v>
      </c>
      <c r="E33" s="15" t="s">
        <v>22</v>
      </c>
      <c r="F33" s="60">
        <v>2.0796130000000002</v>
      </c>
      <c r="G33" s="17">
        <v>0.00077638962339258554</v>
      </c>
      <c r="H33" s="18"/>
      <c r="I33" s="16">
        <v>0</v>
      </c>
      <c r="J33" s="18"/>
      <c r="K33" s="16">
        <v>8.8333333333333339</v>
      </c>
      <c r="L33" s="16">
        <v>8.8333333333333339</v>
      </c>
      <c r="M33" s="18"/>
      <c r="N33" s="16">
        <v>89.459029435163089</v>
      </c>
      <c r="O33" s="16">
        <v>89.459029435163089</v>
      </c>
    </row>
    <row r="34" spans="1:15" ht="15">
      <c r="A34" s="67" t="s">
        <v>18</v>
      </c>
      <c r="B34" s="67" t="s">
        <v>19</v>
      </c>
      <c r="C34" s="67" t="s">
        <v>44</v>
      </c>
      <c r="D34" s="15" t="s">
        <v>21</v>
      </c>
      <c r="E34" s="15" t="s">
        <v>22</v>
      </c>
      <c r="F34" s="60">
        <v>0.026339999999999999</v>
      </c>
      <c r="G34" s="17">
        <v>9.8336097534304226E-06</v>
      </c>
      <c r="H34" s="18"/>
      <c r="I34" s="16">
        <v>0</v>
      </c>
      <c r="J34" s="18"/>
      <c r="K34" s="16">
        <v>9</v>
      </c>
      <c r="L34" s="16">
        <v>9</v>
      </c>
      <c r="M34" s="18"/>
      <c r="N34" s="16">
        <v>89.260143198090688</v>
      </c>
      <c r="O34" s="16">
        <v>89.260143198090688</v>
      </c>
    </row>
    <row r="35" spans="1:15" ht="15">
      <c r="A35" s="67" t="s">
        <v>18</v>
      </c>
      <c r="B35" s="67" t="s">
        <v>19</v>
      </c>
      <c r="C35" s="66" t="s">
        <v>45</v>
      </c>
      <c r="D35" s="15" t="s">
        <v>21</v>
      </c>
      <c r="E35" s="15" t="s">
        <v>22</v>
      </c>
      <c r="F35" s="60">
        <v>0.97025499999999998</v>
      </c>
      <c r="G35" s="17">
        <v>0.00036222889260875609</v>
      </c>
      <c r="H35" s="18"/>
      <c r="I35" s="16">
        <v>0</v>
      </c>
      <c r="J35" s="18"/>
      <c r="K35" s="16">
        <v>8.9285714285714288</v>
      </c>
      <c r="L35" s="16">
        <v>8.9285714285714288</v>
      </c>
      <c r="M35" s="18"/>
      <c r="N35" s="16">
        <v>89.345380156836001</v>
      </c>
      <c r="O35" s="16">
        <v>89.345380156836001</v>
      </c>
    </row>
    <row r="36" spans="1:15" ht="15">
      <c r="A36" s="67" t="s">
        <v>18</v>
      </c>
      <c r="B36" s="67" t="s">
        <v>19</v>
      </c>
      <c r="C36" s="66" t="s">
        <v>46</v>
      </c>
      <c r="D36" s="15" t="s">
        <v>21</v>
      </c>
      <c r="E36" s="15" t="s">
        <v>22</v>
      </c>
      <c r="F36" s="60">
        <v>0.21540400000000001</v>
      </c>
      <c r="G36" s="17">
        <v>8.0417573095213632E-05</v>
      </c>
      <c r="H36" s="18"/>
      <c r="I36" s="16">
        <v>0</v>
      </c>
      <c r="J36" s="18"/>
      <c r="K36" s="16">
        <v>9</v>
      </c>
      <c r="L36" s="16">
        <v>9</v>
      </c>
      <c r="M36" s="18"/>
      <c r="N36" s="16">
        <v>89.260143198090688</v>
      </c>
      <c r="O36" s="16">
        <v>89.260143198090688</v>
      </c>
    </row>
    <row r="37" spans="1:15" ht="15">
      <c r="A37" s="67" t="s">
        <v>18</v>
      </c>
      <c r="B37" s="67" t="s">
        <v>19</v>
      </c>
      <c r="C37" s="66" t="s">
        <v>47</v>
      </c>
      <c r="D37" s="15" t="s">
        <v>21</v>
      </c>
      <c r="E37" s="15" t="s">
        <v>22</v>
      </c>
      <c r="F37" s="60">
        <v>0.01464</v>
      </c>
      <c r="G37" s="17">
        <v>5.4656054210410556E-06</v>
      </c>
      <c r="H37" s="18"/>
      <c r="I37" s="16">
        <v>0</v>
      </c>
      <c r="J37" s="18"/>
      <c r="K37" s="16">
        <v>9</v>
      </c>
      <c r="L37" s="16">
        <v>9</v>
      </c>
      <c r="M37" s="18"/>
      <c r="N37" s="16">
        <v>89.260143198090688</v>
      </c>
      <c r="O37" s="16">
        <v>89.260143198090688</v>
      </c>
    </row>
    <row r="38" spans="1:15" ht="15">
      <c r="A38" s="67" t="s">
        <v>18</v>
      </c>
      <c r="B38" s="67" t="s">
        <v>19</v>
      </c>
      <c r="C38" s="66" t="s">
        <v>48</v>
      </c>
      <c r="D38" s="15" t="s">
        <v>21</v>
      </c>
      <c r="E38" s="15" t="s">
        <v>22</v>
      </c>
      <c r="F38" s="60">
        <v>0.475603</v>
      </c>
      <c r="G38" s="17">
        <v>0.00017755862944422056</v>
      </c>
      <c r="H38" s="18"/>
      <c r="I38" s="16">
        <v>0</v>
      </c>
      <c r="J38" s="18"/>
      <c r="K38" s="16">
        <v>9</v>
      </c>
      <c r="L38" s="16">
        <v>9</v>
      </c>
      <c r="M38" s="18"/>
      <c r="N38" s="16">
        <v>89.260143198090688</v>
      </c>
      <c r="O38" s="16">
        <v>89.260143198090688</v>
      </c>
    </row>
    <row r="39" spans="1:15" ht="15">
      <c r="A39" s="67" t="s">
        <v>18</v>
      </c>
      <c r="B39" s="67" t="s">
        <v>19</v>
      </c>
      <c r="C39" s="66" t="s">
        <v>49</v>
      </c>
      <c r="D39" s="15" t="s">
        <v>21</v>
      </c>
      <c r="E39" s="15" t="s">
        <v>22</v>
      </c>
      <c r="F39" s="60">
        <v>0.071733000000000005</v>
      </c>
      <c r="G39" s="17">
        <v>2.6780346561990302E-05</v>
      </c>
      <c r="H39" s="18"/>
      <c r="I39" s="16">
        <v>0</v>
      </c>
      <c r="J39" s="18"/>
      <c r="K39" s="16">
        <v>9</v>
      </c>
      <c r="L39" s="16">
        <v>9</v>
      </c>
      <c r="M39" s="18"/>
      <c r="N39" s="16">
        <v>89.260143198090688</v>
      </c>
      <c r="O39" s="16">
        <v>89.260143198090688</v>
      </c>
    </row>
    <row r="40" spans="1:15" ht="15">
      <c r="A40" s="67" t="s">
        <v>18</v>
      </c>
      <c r="B40" s="67" t="s">
        <v>19</v>
      </c>
      <c r="C40" s="66" t="s">
        <v>50</v>
      </c>
      <c r="D40" s="15" t="s">
        <v>21</v>
      </c>
      <c r="E40" s="15" t="s">
        <v>22</v>
      </c>
      <c r="F40" s="60">
        <v>0.36582100000000001</v>
      </c>
      <c r="G40" s="17">
        <v>0.00013657330879307785</v>
      </c>
      <c r="H40" s="18"/>
      <c r="I40" s="16">
        <v>0</v>
      </c>
      <c r="J40" s="18"/>
      <c r="K40" s="16">
        <v>8.8333333333333339</v>
      </c>
      <c r="L40" s="16">
        <v>8.8333333333333339</v>
      </c>
      <c r="M40" s="18"/>
      <c r="N40" s="16">
        <v>89.459029435163089</v>
      </c>
      <c r="O40" s="16">
        <v>89.459029435163089</v>
      </c>
    </row>
    <row r="41" spans="1:15" ht="15">
      <c r="A41" s="67" t="s">
        <v>18</v>
      </c>
      <c r="B41" s="67" t="s">
        <v>19</v>
      </c>
      <c r="C41" s="66" t="s">
        <v>51</v>
      </c>
      <c r="D41" s="15" t="s">
        <v>21</v>
      </c>
      <c r="E41" s="15" t="s">
        <v>22</v>
      </c>
      <c r="F41" s="60">
        <v>0.29742000000000002</v>
      </c>
      <c r="G41" s="17">
        <v>0.00011103691013155947</v>
      </c>
      <c r="H41" s="18"/>
      <c r="I41" s="16">
        <v>0</v>
      </c>
      <c r="J41" s="18"/>
      <c r="K41" s="16">
        <v>8.875</v>
      </c>
      <c r="L41" s="16">
        <v>8.875</v>
      </c>
      <c r="M41" s="18"/>
      <c r="N41" s="16">
        <v>89.409307875894982</v>
      </c>
      <c r="O41" s="16">
        <v>89.409307875894982</v>
      </c>
    </row>
    <row r="42" spans="1:15" ht="15">
      <c r="A42" s="67" t="s">
        <v>18</v>
      </c>
      <c r="B42" s="67" t="s">
        <v>19</v>
      </c>
      <c r="C42" s="66" t="s">
        <v>52</v>
      </c>
      <c r="D42" s="15" t="s">
        <v>21</v>
      </c>
      <c r="E42" s="15" t="s">
        <v>22</v>
      </c>
      <c r="F42" s="60">
        <v>0.068361000000000005</v>
      </c>
      <c r="G42" s="17">
        <v>2.552146531337347E-05</v>
      </c>
      <c r="H42" s="18"/>
      <c r="I42" s="16">
        <v>0</v>
      </c>
      <c r="J42" s="18"/>
      <c r="K42" s="16">
        <v>9</v>
      </c>
      <c r="L42" s="16">
        <v>9</v>
      </c>
      <c r="M42" s="18"/>
      <c r="N42" s="16">
        <v>89.260143198090688</v>
      </c>
      <c r="O42" s="16">
        <v>89.260143198090688</v>
      </c>
    </row>
    <row r="43" spans="1:15" ht="15">
      <c r="A43" s="67" t="s">
        <v>18</v>
      </c>
      <c r="B43" s="67" t="s">
        <v>19</v>
      </c>
      <c r="C43" s="66" t="s">
        <v>53</v>
      </c>
      <c r="D43" s="15" t="s">
        <v>21</v>
      </c>
      <c r="E43" s="15" t="s">
        <v>22</v>
      </c>
      <c r="F43" s="60">
        <v>0.70293600000000001</v>
      </c>
      <c r="G43" s="17">
        <v>0.0002624297002899532</v>
      </c>
      <c r="H43" s="18"/>
      <c r="I43" s="16">
        <v>0</v>
      </c>
      <c r="J43" s="18"/>
      <c r="K43" s="16">
        <v>8.75</v>
      </c>
      <c r="L43" s="16">
        <v>8.75</v>
      </c>
      <c r="M43" s="18"/>
      <c r="N43" s="16">
        <v>89.558472553699289</v>
      </c>
      <c r="O43" s="16">
        <v>89.558472553699289</v>
      </c>
    </row>
    <row r="44" spans="1:15" ht="15">
      <c r="A44" s="67" t="s">
        <v>18</v>
      </c>
      <c r="B44" s="67" t="s">
        <v>19</v>
      </c>
      <c r="C44" s="66" t="s">
        <v>54</v>
      </c>
      <c r="D44" s="15" t="s">
        <v>21</v>
      </c>
      <c r="E44" s="15" t="s">
        <v>22</v>
      </c>
      <c r="F44" s="60">
        <v>1.290492</v>
      </c>
      <c r="G44" s="17">
        <v>0.00048178415785588203</v>
      </c>
      <c r="H44" s="18"/>
      <c r="I44" s="16">
        <v>0</v>
      </c>
      <c r="J44" s="18"/>
      <c r="K44" s="16">
        <v>8.7777777777777786</v>
      </c>
      <c r="L44" s="16">
        <v>8.7777777777777786</v>
      </c>
      <c r="M44" s="18"/>
      <c r="N44" s="16">
        <v>89.525324847520537</v>
      </c>
      <c r="O44" s="16">
        <v>89.525324847520537</v>
      </c>
    </row>
    <row r="45" spans="1:15" ht="15">
      <c r="A45" s="67" t="s">
        <v>18</v>
      </c>
      <c r="B45" s="67" t="s">
        <v>19</v>
      </c>
      <c r="C45" s="66" t="s">
        <v>55</v>
      </c>
      <c r="D45" s="15" t="s">
        <v>21</v>
      </c>
      <c r="E45" s="15" t="s">
        <v>22</v>
      </c>
      <c r="F45" s="60">
        <v>5.4716800000000001</v>
      </c>
      <c r="G45" s="17">
        <v>0.0020427625594400221</v>
      </c>
      <c r="H45" s="18"/>
      <c r="I45" s="16">
        <v>0</v>
      </c>
      <c r="J45" s="18"/>
      <c r="K45" s="16">
        <v>9</v>
      </c>
      <c r="L45" s="16">
        <v>9</v>
      </c>
      <c r="M45" s="18"/>
      <c r="N45" s="16">
        <v>89.260143198090688</v>
      </c>
      <c r="O45" s="16">
        <v>89.260143198090688</v>
      </c>
    </row>
    <row r="46" spans="1:15" ht="15">
      <c r="A46" s="67" t="s">
        <v>18</v>
      </c>
      <c r="B46" s="67" t="s">
        <v>19</v>
      </c>
      <c r="C46" s="66" t="s">
        <v>56</v>
      </c>
      <c r="D46" s="15" t="s">
        <v>21</v>
      </c>
      <c r="E46" s="15" t="s">
        <v>22</v>
      </c>
      <c r="F46" s="60">
        <v>0.209179</v>
      </c>
      <c r="G46" s="17">
        <v>7.8093570790160308E-05</v>
      </c>
      <c r="H46" s="18"/>
      <c r="I46" s="16">
        <v>0</v>
      </c>
      <c r="J46" s="18"/>
      <c r="K46" s="16">
        <v>8</v>
      </c>
      <c r="L46" s="16">
        <v>8</v>
      </c>
      <c r="M46" s="18"/>
      <c r="N46" s="16">
        <v>90.453460620525064</v>
      </c>
      <c r="O46" s="16">
        <v>90.453460620525064</v>
      </c>
    </row>
    <row r="47" spans="1:15" ht="15.75" thickBot="1">
      <c r="A47" s="67" t="s">
        <v>18</v>
      </c>
      <c r="B47" s="67" t="s">
        <v>19</v>
      </c>
      <c r="C47" s="66" t="s">
        <v>57</v>
      </c>
      <c r="D47" s="15" t="s">
        <v>21</v>
      </c>
      <c r="E47" s="15" t="s">
        <v>22</v>
      </c>
      <c r="F47" s="60">
        <v>0.66800000000000004</v>
      </c>
      <c r="G47" s="17">
        <v>0.0002493869140201793</v>
      </c>
      <c r="H47" s="18"/>
      <c r="I47" s="16">
        <v>0</v>
      </c>
      <c r="J47" s="18"/>
      <c r="K47" s="16">
        <v>9</v>
      </c>
      <c r="L47" s="16">
        <v>9</v>
      </c>
      <c r="M47" s="18"/>
      <c r="N47" s="16">
        <v>89.260143198090688</v>
      </c>
      <c r="O47" s="16">
        <v>89.260143198090688</v>
      </c>
    </row>
    <row r="48" spans="1:15" ht="15.75" thickBot="1">
      <c r="A48" s="74" t="s">
        <v>58</v>
      </c>
      <c r="B48" s="67"/>
      <c r="C48" s="68"/>
      <c r="D48" s="19"/>
      <c r="E48" s="19"/>
      <c r="F48" s="61">
        <v>24.721302000000001</v>
      </c>
      <c r="G48" s="21">
        <v>0.0092292952340432433</v>
      </c>
      <c r="H48" s="22"/>
      <c r="I48" s="20">
        <v>0</v>
      </c>
      <c r="J48" s="22"/>
      <c r="K48" s="20">
        <v>8.8818565400843887</v>
      </c>
      <c r="L48" s="20">
        <v>8.8818565400843887</v>
      </c>
      <c r="M48" s="22"/>
      <c r="N48" s="20">
        <v>89.401125847154674</v>
      </c>
      <c r="O48" s="23">
        <v>89.401125847154674</v>
      </c>
    </row>
    <row r="49" spans="1:15" ht="15">
      <c r="A49" s="67" t="s">
        <v>59</v>
      </c>
      <c r="B49" s="67" t="s">
        <v>19</v>
      </c>
      <c r="C49" s="67" t="s">
        <v>32</v>
      </c>
      <c r="D49" s="15" t="s">
        <v>21</v>
      </c>
      <c r="E49" s="15" t="s">
        <v>22</v>
      </c>
      <c r="F49" s="60">
        <v>1.419942</v>
      </c>
      <c r="G49" s="17">
        <v>0.00053011220578988243</v>
      </c>
      <c r="H49" s="18"/>
      <c r="I49" s="16">
        <v>0</v>
      </c>
      <c r="J49" s="18"/>
      <c r="K49" s="16">
        <v>8</v>
      </c>
      <c r="L49" s="16">
        <v>8</v>
      </c>
      <c r="M49" s="18"/>
      <c r="N49" s="16">
        <v>90.453460620525064</v>
      </c>
      <c r="O49" s="16">
        <v>90.453460620525064</v>
      </c>
    </row>
    <row r="50" spans="1:15" ht="15">
      <c r="A50" s="67" t="s">
        <v>59</v>
      </c>
      <c r="B50" s="67" t="s">
        <v>19</v>
      </c>
      <c r="C50" s="66" t="s">
        <v>42</v>
      </c>
      <c r="D50" s="15" t="s">
        <v>21</v>
      </c>
      <c r="E50" s="15" t="s">
        <v>22</v>
      </c>
      <c r="F50" s="60">
        <v>0.94865500000000003</v>
      </c>
      <c r="G50" s="17">
        <v>0.0003541648846104988</v>
      </c>
      <c r="H50" s="18"/>
      <c r="I50" s="16">
        <v>0</v>
      </c>
      <c r="J50" s="18"/>
      <c r="K50" s="16">
        <v>6</v>
      </c>
      <c r="L50" s="16">
        <v>6</v>
      </c>
      <c r="M50" s="18"/>
      <c r="N50" s="16">
        <v>92.840095465393787</v>
      </c>
      <c r="O50" s="16">
        <v>92.840095465393787</v>
      </c>
    </row>
    <row r="51" spans="1:15" ht="15">
      <c r="A51" s="67" t="s">
        <v>59</v>
      </c>
      <c r="B51" s="67" t="s">
        <v>19</v>
      </c>
      <c r="C51" s="66" t="s">
        <v>45</v>
      </c>
      <c r="D51" s="15" t="s">
        <v>21</v>
      </c>
      <c r="E51" s="15" t="s">
        <v>22</v>
      </c>
      <c r="F51" s="60">
        <v>0.12660099999999999</v>
      </c>
      <c r="G51" s="17">
        <v>4.7264420212378322E-05</v>
      </c>
      <c r="H51" s="18"/>
      <c r="I51" s="16">
        <v>0</v>
      </c>
      <c r="J51" s="18"/>
      <c r="K51" s="16">
        <v>5</v>
      </c>
      <c r="L51" s="16">
        <v>5</v>
      </c>
      <c r="M51" s="18"/>
      <c r="N51" s="16">
        <v>94.033412887828163</v>
      </c>
      <c r="O51" s="16">
        <v>94.033412887828163</v>
      </c>
    </row>
    <row r="52" spans="1:15" ht="15">
      <c r="A52" s="67" t="s">
        <v>59</v>
      </c>
      <c r="B52" s="67" t="s">
        <v>19</v>
      </c>
      <c r="C52" s="66" t="s">
        <v>51</v>
      </c>
      <c r="D52" s="15" t="s">
        <v>21</v>
      </c>
      <c r="E52" s="15" t="s">
        <v>22</v>
      </c>
      <c r="F52" s="60">
        <v>1.601224</v>
      </c>
      <c r="G52" s="17">
        <v>0.00059779088625007122</v>
      </c>
      <c r="H52" s="18"/>
      <c r="I52" s="16">
        <v>0</v>
      </c>
      <c r="J52" s="18"/>
      <c r="K52" s="16">
        <v>11</v>
      </c>
      <c r="L52" s="16">
        <v>11</v>
      </c>
      <c r="M52" s="18"/>
      <c r="N52" s="16">
        <v>86.873508353221965</v>
      </c>
      <c r="O52" s="16">
        <v>86.873508353221965</v>
      </c>
    </row>
    <row r="53" spans="1:15" ht="15">
      <c r="A53" s="67" t="s">
        <v>59</v>
      </c>
      <c r="B53" s="67" t="s">
        <v>19</v>
      </c>
      <c r="C53" s="66" t="s">
        <v>53</v>
      </c>
      <c r="D53" s="15" t="s">
        <v>21</v>
      </c>
      <c r="E53" s="15" t="s">
        <v>22</v>
      </c>
      <c r="F53" s="60">
        <v>2.4668320000000001</v>
      </c>
      <c r="G53" s="17">
        <v>0.00092095152677578883</v>
      </c>
      <c r="H53" s="18"/>
      <c r="I53" s="16">
        <v>0</v>
      </c>
      <c r="J53" s="18"/>
      <c r="K53" s="16">
        <v>5</v>
      </c>
      <c r="L53" s="16">
        <v>5</v>
      </c>
      <c r="M53" s="18"/>
      <c r="N53" s="16">
        <v>94.033412887828163</v>
      </c>
      <c r="O53" s="16">
        <v>94.033412887828163</v>
      </c>
    </row>
    <row r="54" spans="1:15" ht="15">
      <c r="A54" s="67" t="s">
        <v>59</v>
      </c>
      <c r="B54" s="67" t="s">
        <v>19</v>
      </c>
      <c r="C54" s="66" t="s">
        <v>55</v>
      </c>
      <c r="D54" s="15" t="s">
        <v>21</v>
      </c>
      <c r="E54" s="15" t="s">
        <v>22</v>
      </c>
      <c r="F54" s="60">
        <v>0.46140500000000001</v>
      </c>
      <c r="G54" s="17">
        <v>0.00017225803752018089</v>
      </c>
      <c r="H54" s="18"/>
      <c r="I54" s="16">
        <v>0</v>
      </c>
      <c r="J54" s="18"/>
      <c r="K54" s="16">
        <v>7.50</v>
      </c>
      <c r="L54" s="16">
        <v>7.50</v>
      </c>
      <c r="M54" s="18"/>
      <c r="N54" s="16">
        <v>91.050119331742238</v>
      </c>
      <c r="O54" s="16">
        <v>91.050119331742238</v>
      </c>
    </row>
    <row r="55" spans="1:15" ht="15">
      <c r="A55" s="67" t="s">
        <v>59</v>
      </c>
      <c r="B55" s="67" t="s">
        <v>19</v>
      </c>
      <c r="C55" s="66" t="s">
        <v>56</v>
      </c>
      <c r="D55" s="15" t="s">
        <v>21</v>
      </c>
      <c r="E55" s="15" t="s">
        <v>22</v>
      </c>
      <c r="F55" s="60">
        <v>0.54083999999999999</v>
      </c>
      <c r="G55" s="17">
        <v>0.0002019138002674757</v>
      </c>
      <c r="H55" s="18"/>
      <c r="I55" s="16">
        <v>0</v>
      </c>
      <c r="J55" s="18"/>
      <c r="K55" s="16">
        <v>6</v>
      </c>
      <c r="L55" s="16">
        <v>6</v>
      </c>
      <c r="M55" s="18"/>
      <c r="N55" s="16">
        <v>92.840095465393787</v>
      </c>
      <c r="O55" s="16">
        <v>92.840095465393787</v>
      </c>
    </row>
    <row r="56" spans="1:15" ht="15.75" thickBot="1">
      <c r="A56" s="67" t="s">
        <v>59</v>
      </c>
      <c r="B56" s="67" t="s">
        <v>19</v>
      </c>
      <c r="C56" s="67" t="s">
        <v>60</v>
      </c>
      <c r="D56" s="15" t="s">
        <v>21</v>
      </c>
      <c r="E56" s="15" t="s">
        <v>22</v>
      </c>
      <c r="F56" s="60">
        <v>0.095694000000000001</v>
      </c>
      <c r="G56" s="17">
        <v>3.5725795434501551E-05</v>
      </c>
      <c r="H56" s="18"/>
      <c r="I56" s="16">
        <v>0</v>
      </c>
      <c r="J56" s="18"/>
      <c r="K56" s="16">
        <v>14</v>
      </c>
      <c r="L56" s="16">
        <v>14</v>
      </c>
      <c r="M56" s="18"/>
      <c r="N56" s="16">
        <v>83.293556085918851</v>
      </c>
      <c r="O56" s="16">
        <v>83.293556085918851</v>
      </c>
    </row>
    <row r="57" spans="1:15" ht="15.75" thickBot="1">
      <c r="A57" s="74" t="s">
        <v>61</v>
      </c>
      <c r="B57" s="67"/>
      <c r="C57" s="68"/>
      <c r="D57" s="19"/>
      <c r="E57" s="19"/>
      <c r="F57" s="61">
        <v>7.6611929999999999</v>
      </c>
      <c r="G57" s="21">
        <v>0.0028601815568607778</v>
      </c>
      <c r="H57" s="22"/>
      <c r="I57" s="20">
        <v>0</v>
      </c>
      <c r="J57" s="22"/>
      <c r="K57" s="20">
        <v>7.9189189189189193</v>
      </c>
      <c r="L57" s="20">
        <v>7.9189189189189193</v>
      </c>
      <c r="M57" s="22"/>
      <c r="N57" s="20">
        <v>90.550216087208923</v>
      </c>
      <c r="O57" s="23">
        <v>90.550216087208923</v>
      </c>
    </row>
    <row r="58" spans="1:15" ht="15">
      <c r="A58" s="67" t="s">
        <v>62</v>
      </c>
      <c r="B58" s="67" t="s">
        <v>63</v>
      </c>
      <c r="C58" s="67" t="s">
        <v>64</v>
      </c>
      <c r="D58" s="15" t="s">
        <v>21</v>
      </c>
      <c r="E58" s="15" t="s">
        <v>22</v>
      </c>
      <c r="F58" s="60">
        <v>0.70180200000000004</v>
      </c>
      <c r="G58" s="17">
        <v>0.00026200633987004472</v>
      </c>
      <c r="H58" s="18"/>
      <c r="I58" s="16">
        <v>0</v>
      </c>
      <c r="J58" s="18"/>
      <c r="K58" s="16">
        <v>7</v>
      </c>
      <c r="L58" s="16">
        <v>7</v>
      </c>
      <c r="M58" s="18"/>
      <c r="N58" s="16">
        <v>91.646778042959426</v>
      </c>
      <c r="O58" s="16">
        <v>91.646778042959426</v>
      </c>
    </row>
    <row r="59" spans="1:15" ht="15">
      <c r="A59" s="67" t="s">
        <v>62</v>
      </c>
      <c r="B59" s="67" t="s">
        <v>63</v>
      </c>
      <c r="C59" s="66" t="s">
        <v>26</v>
      </c>
      <c r="D59" s="15" t="s">
        <v>21</v>
      </c>
      <c r="E59" s="15" t="s">
        <v>22</v>
      </c>
      <c r="F59" s="60">
        <v>0.23316400000000001</v>
      </c>
      <c r="G59" s="17">
        <v>8.7047979671558512E-05</v>
      </c>
      <c r="H59" s="18"/>
      <c r="I59" s="16">
        <v>0</v>
      </c>
      <c r="J59" s="18"/>
      <c r="K59" s="16">
        <v>14</v>
      </c>
      <c r="L59" s="16">
        <v>14</v>
      </c>
      <c r="M59" s="18"/>
      <c r="N59" s="16">
        <v>83.293556085918851</v>
      </c>
      <c r="O59" s="16">
        <v>83.293556085918851</v>
      </c>
    </row>
    <row r="60" spans="1:15" ht="15">
      <c r="A60" s="67" t="s">
        <v>62</v>
      </c>
      <c r="B60" s="67" t="s">
        <v>63</v>
      </c>
      <c r="C60" s="66" t="s">
        <v>33</v>
      </c>
      <c r="D60" s="15" t="s">
        <v>21</v>
      </c>
      <c r="E60" s="15" t="s">
        <v>22</v>
      </c>
      <c r="F60" s="60">
        <v>0.092781000000000002</v>
      </c>
      <c r="G60" s="17">
        <v>3.4638274355847688E-05</v>
      </c>
      <c r="H60" s="18"/>
      <c r="I60" s="16">
        <v>0</v>
      </c>
      <c r="J60" s="18"/>
      <c r="K60" s="16">
        <v>14</v>
      </c>
      <c r="L60" s="16">
        <v>14</v>
      </c>
      <c r="M60" s="18"/>
      <c r="N60" s="16">
        <v>83.293556085918851</v>
      </c>
      <c r="O60" s="16">
        <v>83.293556085918851</v>
      </c>
    </row>
    <row r="61" spans="1:15" ht="15">
      <c r="A61" s="67" t="s">
        <v>62</v>
      </c>
      <c r="B61" s="67" t="s">
        <v>63</v>
      </c>
      <c r="C61" s="66" t="s">
        <v>36</v>
      </c>
      <c r="D61" s="15" t="s">
        <v>21</v>
      </c>
      <c r="E61" s="15" t="s">
        <v>22</v>
      </c>
      <c r="F61" s="60">
        <v>0.16828699999999999</v>
      </c>
      <c r="G61" s="17">
        <v>6.2827208981607654E-05</v>
      </c>
      <c r="H61" s="18"/>
      <c r="I61" s="16">
        <v>0</v>
      </c>
      <c r="J61" s="18"/>
      <c r="K61" s="16">
        <v>8</v>
      </c>
      <c r="L61" s="16">
        <v>8</v>
      </c>
      <c r="M61" s="18"/>
      <c r="N61" s="16">
        <v>90.453460620525064</v>
      </c>
      <c r="O61" s="16">
        <v>90.453460620525064</v>
      </c>
    </row>
    <row r="62" spans="1:15" ht="15">
      <c r="A62" s="67" t="s">
        <v>62</v>
      </c>
      <c r="B62" s="67" t="s">
        <v>63</v>
      </c>
      <c r="C62" s="66" t="s">
        <v>45</v>
      </c>
      <c r="D62" s="15" t="s">
        <v>21</v>
      </c>
      <c r="E62" s="15" t="s">
        <v>22</v>
      </c>
      <c r="F62" s="60">
        <v>0.51838700000000004</v>
      </c>
      <c r="G62" s="17">
        <v>0.00019353133862002797</v>
      </c>
      <c r="H62" s="18"/>
      <c r="I62" s="16">
        <v>0</v>
      </c>
      <c r="J62" s="18"/>
      <c r="K62" s="16">
        <v>14</v>
      </c>
      <c r="L62" s="16">
        <v>14</v>
      </c>
      <c r="M62" s="18"/>
      <c r="N62" s="16">
        <v>83.293556085918851</v>
      </c>
      <c r="O62" s="16">
        <v>83.293556085918851</v>
      </c>
    </row>
    <row r="63" spans="1:15" ht="15">
      <c r="A63" s="67" t="s">
        <v>62</v>
      </c>
      <c r="B63" s="67" t="s">
        <v>63</v>
      </c>
      <c r="C63" s="66" t="s">
        <v>55</v>
      </c>
      <c r="D63" s="15" t="s">
        <v>21</v>
      </c>
      <c r="E63" s="15" t="s">
        <v>22</v>
      </c>
      <c r="F63" s="60">
        <v>3.0208750000000002</v>
      </c>
      <c r="G63" s="17">
        <v>0.0011277944519321995</v>
      </c>
      <c r="H63" s="18"/>
      <c r="I63" s="16">
        <v>0</v>
      </c>
      <c r="J63" s="18"/>
      <c r="K63" s="16">
        <v>11.684210526315789</v>
      </c>
      <c r="L63" s="16">
        <v>11.684210526315789</v>
      </c>
      <c r="M63" s="18"/>
      <c r="N63" s="16">
        <v>86.057028011556341</v>
      </c>
      <c r="O63" s="16">
        <v>86.057028011556341</v>
      </c>
    </row>
    <row r="64" spans="1:15" ht="15">
      <c r="A64" s="67" t="s">
        <v>62</v>
      </c>
      <c r="B64" s="67" t="s">
        <v>63</v>
      </c>
      <c r="C64" s="66" t="s">
        <v>56</v>
      </c>
      <c r="D64" s="15" t="s">
        <v>21</v>
      </c>
      <c r="E64" s="15" t="s">
        <v>22</v>
      </c>
      <c r="F64" s="60">
        <v>11.647339000000001</v>
      </c>
      <c r="G64" s="17">
        <v>0.0043483442062228761</v>
      </c>
      <c r="H64" s="18"/>
      <c r="I64" s="16">
        <v>0</v>
      </c>
      <c r="J64" s="18"/>
      <c r="K64" s="16">
        <v>14</v>
      </c>
      <c r="L64" s="16">
        <v>14</v>
      </c>
      <c r="M64" s="18"/>
      <c r="N64" s="16">
        <v>83.293556085918851</v>
      </c>
      <c r="O64" s="16">
        <v>83.293556085918851</v>
      </c>
    </row>
    <row r="65" spans="1:15" ht="15">
      <c r="A65" s="67" t="s">
        <v>62</v>
      </c>
      <c r="B65" s="69" t="s">
        <v>65</v>
      </c>
      <c r="C65" s="66" t="s">
        <v>45</v>
      </c>
      <c r="D65" s="15" t="s">
        <v>21</v>
      </c>
      <c r="E65" s="15" t="s">
        <v>22</v>
      </c>
      <c r="F65" s="60">
        <v>0.55590499999999998</v>
      </c>
      <c r="G65" s="17">
        <v>0.00020753807251255654</v>
      </c>
      <c r="H65" s="18"/>
      <c r="I65" s="16">
        <v>0</v>
      </c>
      <c r="J65" s="18"/>
      <c r="K65" s="16">
        <v>17</v>
      </c>
      <c r="L65" s="16">
        <v>17</v>
      </c>
      <c r="M65" s="18"/>
      <c r="N65" s="16">
        <v>79.713603818615752</v>
      </c>
      <c r="O65" s="16">
        <v>79.713603818615752</v>
      </c>
    </row>
    <row r="66" spans="1:15" ht="15">
      <c r="A66" s="67" t="s">
        <v>62</v>
      </c>
      <c r="B66" s="69" t="s">
        <v>65</v>
      </c>
      <c r="C66" s="66" t="s">
        <v>55</v>
      </c>
      <c r="D66" s="15" t="s">
        <v>21</v>
      </c>
      <c r="E66" s="15" t="s">
        <v>22</v>
      </c>
      <c r="F66" s="60">
        <v>1.397435</v>
      </c>
      <c r="G66" s="17">
        <v>0.00052170958412243898</v>
      </c>
      <c r="H66" s="18"/>
      <c r="I66" s="16">
        <v>0</v>
      </c>
      <c r="J66" s="18"/>
      <c r="K66" s="16">
        <v>17</v>
      </c>
      <c r="L66" s="16">
        <v>17</v>
      </c>
      <c r="M66" s="18"/>
      <c r="N66" s="16">
        <v>79.713603818615752</v>
      </c>
      <c r="O66" s="16">
        <v>79.713603818615752</v>
      </c>
    </row>
    <row r="67" spans="1:15" ht="15">
      <c r="A67" s="67" t="s">
        <v>62</v>
      </c>
      <c r="B67" s="69" t="s">
        <v>66</v>
      </c>
      <c r="C67" s="66" t="s">
        <v>37</v>
      </c>
      <c r="D67" s="15" t="s">
        <v>21</v>
      </c>
      <c r="E67" s="15" t="s">
        <v>22</v>
      </c>
      <c r="F67" s="60">
        <v>0.30914900000000001</v>
      </c>
      <c r="G67" s="17">
        <v>0.00011541574114135391</v>
      </c>
      <c r="H67" s="18"/>
      <c r="I67" s="16">
        <v>0</v>
      </c>
      <c r="J67" s="18"/>
      <c r="K67" s="16">
        <v>15</v>
      </c>
      <c r="L67" s="16">
        <v>15</v>
      </c>
      <c r="M67" s="18"/>
      <c r="N67" s="16">
        <v>82.100238663484475</v>
      </c>
      <c r="O67" s="16">
        <v>82.100238663484475</v>
      </c>
    </row>
    <row r="68" spans="1:15" ht="15">
      <c r="A68" s="67" t="s">
        <v>62</v>
      </c>
      <c r="B68" s="69" t="s">
        <v>67</v>
      </c>
      <c r="C68" s="66" t="s">
        <v>33</v>
      </c>
      <c r="D68" s="15" t="s">
        <v>21</v>
      </c>
      <c r="E68" s="15" t="s">
        <v>22</v>
      </c>
      <c r="F68" s="60">
        <v>0.80746499999999999</v>
      </c>
      <c r="G68" s="17">
        <v>0.00030145389899596418</v>
      </c>
      <c r="H68" s="18"/>
      <c r="I68" s="16">
        <v>0</v>
      </c>
      <c r="J68" s="18"/>
      <c r="K68" s="16">
        <v>8</v>
      </c>
      <c r="L68" s="16">
        <v>8</v>
      </c>
      <c r="M68" s="18"/>
      <c r="N68" s="16">
        <v>90.453460620525064</v>
      </c>
      <c r="O68" s="16">
        <v>90.453460620525064</v>
      </c>
    </row>
    <row r="69" spans="1:15" ht="15">
      <c r="A69" s="67" t="s">
        <v>62</v>
      </c>
      <c r="B69" s="69" t="s">
        <v>67</v>
      </c>
      <c r="C69" s="66" t="s">
        <v>38</v>
      </c>
      <c r="D69" s="15" t="s">
        <v>21</v>
      </c>
      <c r="E69" s="15" t="s">
        <v>22</v>
      </c>
      <c r="F69" s="60">
        <v>0.46888600000000002</v>
      </c>
      <c r="G69" s="17">
        <v>0.00017505094695698472</v>
      </c>
      <c r="H69" s="18"/>
      <c r="I69" s="16">
        <v>0</v>
      </c>
      <c r="J69" s="18"/>
      <c r="K69" s="16">
        <v>14.235294117647058</v>
      </c>
      <c r="L69" s="16">
        <v>14.235294117647058</v>
      </c>
      <c r="M69" s="18"/>
      <c r="N69" s="16">
        <v>83.012775515934294</v>
      </c>
      <c r="O69" s="16">
        <v>83.012775515934294</v>
      </c>
    </row>
    <row r="70" spans="1:15" ht="15">
      <c r="A70" s="67" t="s">
        <v>62</v>
      </c>
      <c r="B70" s="69" t="s">
        <v>67</v>
      </c>
      <c r="C70" s="66" t="s">
        <v>45</v>
      </c>
      <c r="D70" s="15" t="s">
        <v>21</v>
      </c>
      <c r="E70" s="15" t="s">
        <v>22</v>
      </c>
      <c r="F70" s="60">
        <v>0.42596600000000001</v>
      </c>
      <c r="G70" s="17">
        <v>0.00015902746439748459</v>
      </c>
      <c r="H70" s="18"/>
      <c r="I70" s="16">
        <v>0</v>
      </c>
      <c r="J70" s="18"/>
      <c r="K70" s="16">
        <v>16.666666666666668</v>
      </c>
      <c r="L70" s="16">
        <v>16.666666666666668</v>
      </c>
      <c r="M70" s="18"/>
      <c r="N70" s="16">
        <v>80.111376292760539</v>
      </c>
      <c r="O70" s="16">
        <v>80.111376292760539</v>
      </c>
    </row>
    <row r="71" spans="1:15" ht="15">
      <c r="A71" s="67" t="s">
        <v>62</v>
      </c>
      <c r="B71" s="69" t="s">
        <v>67</v>
      </c>
      <c r="C71" s="66" t="s">
        <v>68</v>
      </c>
      <c r="D71" s="15" t="s">
        <v>21</v>
      </c>
      <c r="E71" s="15" t="s">
        <v>22</v>
      </c>
      <c r="F71" s="60">
        <v>0.099343000000000001</v>
      </c>
      <c r="G71" s="17">
        <v>3.7088090119021967E-05</v>
      </c>
      <c r="H71" s="18"/>
      <c r="I71" s="16">
        <v>0</v>
      </c>
      <c r="J71" s="18"/>
      <c r="K71" s="16">
        <v>11</v>
      </c>
      <c r="L71" s="16">
        <v>11</v>
      </c>
      <c r="M71" s="18"/>
      <c r="N71" s="16">
        <v>86.873508353221965</v>
      </c>
      <c r="O71" s="16">
        <v>86.873508353221965</v>
      </c>
    </row>
    <row r="72" spans="1:15" ht="15">
      <c r="A72" s="67" t="s">
        <v>62</v>
      </c>
      <c r="B72" s="69" t="s">
        <v>67</v>
      </c>
      <c r="C72" s="66" t="s">
        <v>69</v>
      </c>
      <c r="D72" s="15" t="s">
        <v>21</v>
      </c>
      <c r="E72" s="15" t="s">
        <v>22</v>
      </c>
      <c r="F72" s="60">
        <v>3.4983659999999999</v>
      </c>
      <c r="G72" s="17">
        <v>0.00130605793540886</v>
      </c>
      <c r="H72" s="18"/>
      <c r="I72" s="16">
        <v>0</v>
      </c>
      <c r="J72" s="18"/>
      <c r="K72" s="16">
        <v>13.50</v>
      </c>
      <c r="L72" s="16">
        <v>13.50</v>
      </c>
      <c r="M72" s="18"/>
      <c r="N72" s="16">
        <v>83.890214797136039</v>
      </c>
      <c r="O72" s="16">
        <v>83.890214797136039</v>
      </c>
    </row>
    <row r="73" spans="1:15" ht="15">
      <c r="A73" s="67" t="s">
        <v>62</v>
      </c>
      <c r="B73" s="69" t="s">
        <v>67</v>
      </c>
      <c r="C73" s="66" t="s">
        <v>55</v>
      </c>
      <c r="D73" s="15" t="s">
        <v>21</v>
      </c>
      <c r="E73" s="15" t="s">
        <v>22</v>
      </c>
      <c r="F73" s="60">
        <v>27.651848000000001</v>
      </c>
      <c r="G73" s="17">
        <v>0.010323366825860878</v>
      </c>
      <c r="H73" s="18"/>
      <c r="I73" s="16">
        <v>0</v>
      </c>
      <c r="J73" s="18"/>
      <c r="K73" s="16">
        <v>11.880434782608695</v>
      </c>
      <c r="L73" s="16">
        <v>11.880434782608695</v>
      </c>
      <c r="M73" s="18"/>
      <c r="N73" s="16">
        <v>85.822870187817784</v>
      </c>
      <c r="O73" s="16">
        <v>85.822870187817784</v>
      </c>
    </row>
    <row r="74" spans="1:15" ht="15">
      <c r="A74" s="67" t="s">
        <v>62</v>
      </c>
      <c r="B74" s="69" t="s">
        <v>70</v>
      </c>
      <c r="C74" s="66" t="s">
        <v>71</v>
      </c>
      <c r="D74" s="15" t="s">
        <v>72</v>
      </c>
      <c r="E74" s="15" t="s">
        <v>73</v>
      </c>
      <c r="F74" s="60">
        <v>10.189074</v>
      </c>
      <c r="G74" s="17">
        <v>0.0038039247329090483</v>
      </c>
      <c r="H74" s="18"/>
      <c r="I74" s="16">
        <v>55</v>
      </c>
      <c r="J74" s="18"/>
      <c r="K74" s="16">
        <v>25.88</v>
      </c>
      <c r="L74" s="16">
        <v>80.88</v>
      </c>
      <c r="M74" s="18"/>
      <c r="N74" s="16">
        <v>69.116945107398578</v>
      </c>
      <c r="O74" s="16">
        <v>3.484486873508355</v>
      </c>
    </row>
    <row r="75" spans="1:15" ht="15">
      <c r="A75" s="67" t="s">
        <v>62</v>
      </c>
      <c r="B75" s="69" t="s">
        <v>70</v>
      </c>
      <c r="C75" s="66" t="s">
        <v>24</v>
      </c>
      <c r="D75" s="15" t="s">
        <v>72</v>
      </c>
      <c r="E75" s="15" t="s">
        <v>73</v>
      </c>
      <c r="F75" s="60">
        <v>0.285246</v>
      </c>
      <c r="G75" s="17">
        <v>0.00010649194562365279</v>
      </c>
      <c r="H75" s="18"/>
      <c r="I75" s="16">
        <v>55</v>
      </c>
      <c r="J75" s="18"/>
      <c r="K75" s="16">
        <v>30</v>
      </c>
      <c r="L75" s="16">
        <v>85</v>
      </c>
      <c r="M75" s="18"/>
      <c r="N75" s="16">
        <v>64.200477326968979</v>
      </c>
      <c r="O75" s="16">
        <v>-1.4319809069212444</v>
      </c>
    </row>
    <row r="76" spans="1:15" ht="15">
      <c r="A76" s="67" t="s">
        <v>62</v>
      </c>
      <c r="B76" s="69" t="s">
        <v>70</v>
      </c>
      <c r="C76" s="66" t="s">
        <v>64</v>
      </c>
      <c r="D76" s="15" t="s">
        <v>72</v>
      </c>
      <c r="E76" s="15" t="s">
        <v>73</v>
      </c>
      <c r="F76" s="60">
        <v>3.372061</v>
      </c>
      <c r="G76" s="17">
        <v>0.0012589040219727543</v>
      </c>
      <c r="H76" s="18"/>
      <c r="I76" s="16">
        <v>55</v>
      </c>
      <c r="J76" s="18"/>
      <c r="K76" s="16">
        <v>26.466666666666665</v>
      </c>
      <c r="L76" s="16">
        <v>81.466666666666669</v>
      </c>
      <c r="M76" s="18"/>
      <c r="N76" s="16">
        <v>68.416865552903744</v>
      </c>
      <c r="O76" s="16">
        <v>2.7844073190135186</v>
      </c>
    </row>
    <row r="77" spans="1:15" ht="15">
      <c r="A77" s="67" t="s">
        <v>62</v>
      </c>
      <c r="B77" s="69" t="s">
        <v>70</v>
      </c>
      <c r="C77" s="66" t="s">
        <v>74</v>
      </c>
      <c r="D77" s="15" t="s">
        <v>72</v>
      </c>
      <c r="E77" s="15" t="s">
        <v>73</v>
      </c>
      <c r="F77" s="60">
        <v>0.250753</v>
      </c>
      <c r="G77" s="17">
        <v>9.3614546184583863E-05</v>
      </c>
      <c r="H77" s="18"/>
      <c r="I77" s="16">
        <v>55</v>
      </c>
      <c r="J77" s="18"/>
      <c r="K77" s="16">
        <v>29</v>
      </c>
      <c r="L77" s="16">
        <v>84</v>
      </c>
      <c r="M77" s="18"/>
      <c r="N77" s="16">
        <v>65.393794749403341</v>
      </c>
      <c r="O77" s="16">
        <v>-0.23866348448687691</v>
      </c>
    </row>
    <row r="78" spans="1:15" ht="15">
      <c r="A78" s="67" t="s">
        <v>62</v>
      </c>
      <c r="B78" s="69" t="s">
        <v>70</v>
      </c>
      <c r="C78" s="66" t="s">
        <v>33</v>
      </c>
      <c r="D78" s="15" t="s">
        <v>72</v>
      </c>
      <c r="E78" s="15" t="s">
        <v>73</v>
      </c>
      <c r="F78" s="60">
        <v>5.0267359999999996</v>
      </c>
      <c r="G78" s="17">
        <v>0.0018766499680151795</v>
      </c>
      <c r="H78" s="18"/>
      <c r="I78" s="16">
        <v>55</v>
      </c>
      <c r="J78" s="18"/>
      <c r="K78" s="16">
        <v>31.464285714285715</v>
      </c>
      <c r="L78" s="16">
        <v>86.464285714285722</v>
      </c>
      <c r="M78" s="18"/>
      <c r="N78" s="16">
        <v>62.453119672690072</v>
      </c>
      <c r="O78" s="16">
        <v>-3.1793385612001499</v>
      </c>
    </row>
    <row r="79" spans="1:15" ht="15">
      <c r="A79" s="67" t="s">
        <v>62</v>
      </c>
      <c r="B79" s="69" t="s">
        <v>70</v>
      </c>
      <c r="C79" s="66" t="s">
        <v>35</v>
      </c>
      <c r="D79" s="15" t="s">
        <v>72</v>
      </c>
      <c r="E79" s="15" t="s">
        <v>73</v>
      </c>
      <c r="F79" s="60">
        <v>9.2781140000000004</v>
      </c>
      <c r="G79" s="17">
        <v>0.0034638326622566198</v>
      </c>
      <c r="H79" s="18"/>
      <c r="I79" s="16">
        <v>55</v>
      </c>
      <c r="J79" s="18"/>
      <c r="K79" s="16">
        <v>29.111111111111111</v>
      </c>
      <c r="L79" s="16">
        <v>84.111111111111114</v>
      </c>
      <c r="M79" s="18"/>
      <c r="N79" s="16">
        <v>65.261203924688402</v>
      </c>
      <c r="O79" s="16">
        <v>-0.37125430920181041</v>
      </c>
    </row>
    <row r="80" spans="1:15" ht="15">
      <c r="A80" s="67" t="s">
        <v>62</v>
      </c>
      <c r="B80" s="69" t="s">
        <v>70</v>
      </c>
      <c r="C80" s="66" t="s">
        <v>75</v>
      </c>
      <c r="D80" s="15" t="s">
        <v>72</v>
      </c>
      <c r="E80" s="15" t="s">
        <v>73</v>
      </c>
      <c r="F80" s="60">
        <v>1.6692119999999999</v>
      </c>
      <c r="G80" s="17">
        <v>0.00062317309809199327</v>
      </c>
      <c r="H80" s="18"/>
      <c r="I80" s="16">
        <v>55</v>
      </c>
      <c r="J80" s="18"/>
      <c r="K80" s="16">
        <v>29.75</v>
      </c>
      <c r="L80" s="16">
        <v>84.75</v>
      </c>
      <c r="M80" s="18"/>
      <c r="N80" s="16">
        <v>64.498806682577566</v>
      </c>
      <c r="O80" s="16">
        <v>-1.1336515513126526</v>
      </c>
    </row>
    <row r="81" spans="1:15" ht="15">
      <c r="A81" s="67" t="s">
        <v>62</v>
      </c>
      <c r="B81" s="69" t="s">
        <v>70</v>
      </c>
      <c r="C81" s="66" t="s">
        <v>76</v>
      </c>
      <c r="D81" s="15" t="s">
        <v>72</v>
      </c>
      <c r="E81" s="15" t="s">
        <v>73</v>
      </c>
      <c r="F81" s="60">
        <v>4.2362070000000003</v>
      </c>
      <c r="G81" s="17">
        <v>0.0015815188486237751</v>
      </c>
      <c r="H81" s="18"/>
      <c r="I81" s="16">
        <v>55</v>
      </c>
      <c r="J81" s="18"/>
      <c r="K81" s="16">
        <v>33.60</v>
      </c>
      <c r="L81" s="16">
        <v>88.60</v>
      </c>
      <c r="M81" s="18"/>
      <c r="N81" s="16">
        <v>59.904534606205253</v>
      </c>
      <c r="O81" s="16">
        <v>-5.7279236276849606</v>
      </c>
    </row>
    <row r="82" spans="1:15" ht="15">
      <c r="A82" s="67" t="s">
        <v>62</v>
      </c>
      <c r="B82" s="69" t="s">
        <v>70</v>
      </c>
      <c r="C82" s="66" t="s">
        <v>77</v>
      </c>
      <c r="D82" s="15" t="s">
        <v>72</v>
      </c>
      <c r="E82" s="15" t="s">
        <v>73</v>
      </c>
      <c r="F82" s="60">
        <v>0.01064</v>
      </c>
      <c r="G82" s="17">
        <v>3.9722706065489633E-06</v>
      </c>
      <c r="H82" s="18"/>
      <c r="I82" s="16">
        <v>55</v>
      </c>
      <c r="J82" s="18"/>
      <c r="K82" s="16">
        <v>28</v>
      </c>
      <c r="L82" s="16">
        <v>83</v>
      </c>
      <c r="M82" s="18"/>
      <c r="N82" s="16">
        <v>66.587112171837703</v>
      </c>
      <c r="O82" s="16">
        <v>0.95465393794749065</v>
      </c>
    </row>
    <row r="83" spans="1:15" ht="15">
      <c r="A83" s="67" t="s">
        <v>62</v>
      </c>
      <c r="B83" s="69" t="s">
        <v>70</v>
      </c>
      <c r="C83" s="66" t="s">
        <v>45</v>
      </c>
      <c r="D83" s="15" t="s">
        <v>72</v>
      </c>
      <c r="E83" s="15" t="s">
        <v>73</v>
      </c>
      <c r="F83" s="60">
        <v>0.0083269999999999993</v>
      </c>
      <c r="G83" s="17">
        <v>3.1087497500689115E-06</v>
      </c>
      <c r="H83" s="18"/>
      <c r="I83" s="16">
        <v>55</v>
      </c>
      <c r="J83" s="18"/>
      <c r="K83" s="16">
        <v>31</v>
      </c>
      <c r="L83" s="16">
        <v>86</v>
      </c>
      <c r="M83" s="18"/>
      <c r="N83" s="16">
        <v>63.007159904534603</v>
      </c>
      <c r="O83" s="16">
        <v>-2.625298329355612</v>
      </c>
    </row>
    <row r="84" spans="1:15" ht="15">
      <c r="A84" s="67" t="s">
        <v>62</v>
      </c>
      <c r="B84" s="69" t="s">
        <v>70</v>
      </c>
      <c r="C84" s="66" t="s">
        <v>78</v>
      </c>
      <c r="D84" s="15" t="s">
        <v>72</v>
      </c>
      <c r="E84" s="15" t="s">
        <v>73</v>
      </c>
      <c r="F84" s="60">
        <v>1.81521</v>
      </c>
      <c r="G84" s="17">
        <v>0.00067767907215354739</v>
      </c>
      <c r="H84" s="18"/>
      <c r="I84" s="16">
        <v>55</v>
      </c>
      <c r="J84" s="18"/>
      <c r="K84" s="16">
        <v>30</v>
      </c>
      <c r="L84" s="16">
        <v>85</v>
      </c>
      <c r="M84" s="18"/>
      <c r="N84" s="16">
        <v>64.200477326968979</v>
      </c>
      <c r="O84" s="16">
        <v>-1.4319809069212444</v>
      </c>
    </row>
    <row r="85" spans="1:15" ht="15">
      <c r="A85" s="67" t="s">
        <v>62</v>
      </c>
      <c r="B85" s="69" t="s">
        <v>70</v>
      </c>
      <c r="C85" s="66" t="s">
        <v>79</v>
      </c>
      <c r="D85" s="15" t="s">
        <v>72</v>
      </c>
      <c r="E85" s="15" t="s">
        <v>73</v>
      </c>
      <c r="F85" s="60">
        <v>10.407781</v>
      </c>
      <c r="G85" s="17">
        <v>0.0038855754272273287</v>
      </c>
      <c r="H85" s="18"/>
      <c r="I85" s="16">
        <v>55</v>
      </c>
      <c r="J85" s="18"/>
      <c r="K85" s="16">
        <v>28.882352941176471</v>
      </c>
      <c r="L85" s="16">
        <v>83.882352941176464</v>
      </c>
      <c r="M85" s="18"/>
      <c r="N85" s="16">
        <v>65.53418503439562</v>
      </c>
      <c r="O85" s="16">
        <v>-0.098273199494590374</v>
      </c>
    </row>
    <row r="86" spans="1:15" ht="15">
      <c r="A86" s="67" t="s">
        <v>62</v>
      </c>
      <c r="B86" s="69" t="s">
        <v>70</v>
      </c>
      <c r="C86" s="66" t="s">
        <v>50</v>
      </c>
      <c r="D86" s="15" t="s">
        <v>72</v>
      </c>
      <c r="E86" s="15" t="s">
        <v>73</v>
      </c>
      <c r="F86" s="60">
        <v>2.7813910000000002</v>
      </c>
      <c r="G86" s="17">
        <v>0.0010383870032537434</v>
      </c>
      <c r="H86" s="18"/>
      <c r="I86" s="16">
        <v>55</v>
      </c>
      <c r="J86" s="18"/>
      <c r="K86" s="16">
        <v>29.75</v>
      </c>
      <c r="L86" s="16">
        <v>84.75</v>
      </c>
      <c r="M86" s="18"/>
      <c r="N86" s="16">
        <v>64.498806682577566</v>
      </c>
      <c r="O86" s="16">
        <v>-1.1336515513126526</v>
      </c>
    </row>
    <row r="87" spans="1:15" ht="15">
      <c r="A87" s="67" t="s">
        <v>62</v>
      </c>
      <c r="B87" s="69" t="s">
        <v>70</v>
      </c>
      <c r="C87" s="66" t="s">
        <v>69</v>
      </c>
      <c r="D87" s="15" t="s">
        <v>72</v>
      </c>
      <c r="E87" s="15" t="s">
        <v>73</v>
      </c>
      <c r="F87" s="60">
        <v>0.186695</v>
      </c>
      <c r="G87" s="17">
        <v>6.9699535797900254E-05</v>
      </c>
      <c r="H87" s="18"/>
      <c r="I87" s="16">
        <v>55</v>
      </c>
      <c r="J87" s="18"/>
      <c r="K87" s="16">
        <v>37</v>
      </c>
      <c r="L87" s="16">
        <v>92</v>
      </c>
      <c r="M87" s="18"/>
      <c r="N87" s="16">
        <v>55.847255369928398</v>
      </c>
      <c r="O87" s="16">
        <v>-9.7852028639618176</v>
      </c>
    </row>
    <row r="88" spans="1:15" ht="15">
      <c r="A88" s="67" t="s">
        <v>62</v>
      </c>
      <c r="B88" s="69" t="s">
        <v>70</v>
      </c>
      <c r="C88" s="66" t="s">
        <v>80</v>
      </c>
      <c r="D88" s="15" t="s">
        <v>72</v>
      </c>
      <c r="E88" s="15" t="s">
        <v>73</v>
      </c>
      <c r="F88" s="60">
        <v>5.6363380000000003</v>
      </c>
      <c r="G88" s="17">
        <v>0.0021042349404111816</v>
      </c>
      <c r="H88" s="18"/>
      <c r="I88" s="16">
        <v>55</v>
      </c>
      <c r="J88" s="18"/>
      <c r="K88" s="16">
        <v>36.15</v>
      </c>
      <c r="L88" s="16">
        <v>91.15</v>
      </c>
      <c r="M88" s="18"/>
      <c r="N88" s="16">
        <v>56.861575178997612</v>
      </c>
      <c r="O88" s="16">
        <v>-8.7708830548926109</v>
      </c>
    </row>
    <row r="89" spans="1:15" ht="15">
      <c r="A89" s="67" t="s">
        <v>62</v>
      </c>
      <c r="B89" s="69" t="s">
        <v>70</v>
      </c>
      <c r="C89" s="66" t="s">
        <v>55</v>
      </c>
      <c r="D89" s="15" t="s">
        <v>72</v>
      </c>
      <c r="E89" s="15" t="s">
        <v>73</v>
      </c>
      <c r="F89" s="60">
        <v>0.32862799999999998</v>
      </c>
      <c r="G89" s="17">
        <v>0.00012268790835422676</v>
      </c>
      <c r="H89" s="18"/>
      <c r="I89" s="16">
        <v>55</v>
      </c>
      <c r="J89" s="18"/>
      <c r="K89" s="16">
        <v>37</v>
      </c>
      <c r="L89" s="16">
        <v>92</v>
      </c>
      <c r="M89" s="18"/>
      <c r="N89" s="16">
        <v>55.847255369928398</v>
      </c>
      <c r="O89" s="16">
        <v>-9.7852028639618176</v>
      </c>
    </row>
    <row r="90" spans="1:15" ht="15">
      <c r="A90" s="67" t="s">
        <v>62</v>
      </c>
      <c r="B90" s="69" t="s">
        <v>81</v>
      </c>
      <c r="C90" s="66" t="s">
        <v>82</v>
      </c>
      <c r="D90" s="15" t="s">
        <v>72</v>
      </c>
      <c r="E90" s="15" t="s">
        <v>73</v>
      </c>
      <c r="F90" s="60">
        <v>0.099645999999999998</v>
      </c>
      <c r="G90" s="17">
        <v>3.720121023121974E-05</v>
      </c>
      <c r="H90" s="18"/>
      <c r="I90" s="16">
        <v>55</v>
      </c>
      <c r="J90" s="18"/>
      <c r="K90" s="16">
        <v>29.666666666666668</v>
      </c>
      <c r="L90" s="16">
        <v>84.666666666666671</v>
      </c>
      <c r="M90" s="18"/>
      <c r="N90" s="16">
        <v>64.598249801113766</v>
      </c>
      <c r="O90" s="16">
        <v>-1.0342084327764611</v>
      </c>
    </row>
    <row r="91" spans="1:15" ht="15">
      <c r="A91" s="67" t="s">
        <v>62</v>
      </c>
      <c r="B91" s="69" t="s">
        <v>81</v>
      </c>
      <c r="C91" s="66" t="s">
        <v>83</v>
      </c>
      <c r="D91" s="15" t="s">
        <v>72</v>
      </c>
      <c r="E91" s="15" t="s">
        <v>73</v>
      </c>
      <c r="F91" s="60">
        <v>1.2671559999999999</v>
      </c>
      <c r="G91" s="17">
        <v>0.00047307204254813521</v>
      </c>
      <c r="H91" s="18"/>
      <c r="I91" s="16">
        <v>55</v>
      </c>
      <c r="J91" s="18"/>
      <c r="K91" s="16">
        <v>24</v>
      </c>
      <c r="L91" s="16">
        <v>79</v>
      </c>
      <c r="M91" s="18"/>
      <c r="N91" s="16">
        <v>71.360381861575178</v>
      </c>
      <c r="O91" s="16">
        <v>5.7279236276849606</v>
      </c>
    </row>
    <row r="92" spans="1:15" ht="15">
      <c r="A92" s="67" t="s">
        <v>62</v>
      </c>
      <c r="B92" s="69" t="s">
        <v>81</v>
      </c>
      <c r="C92" s="66" t="s">
        <v>37</v>
      </c>
      <c r="D92" s="15" t="s">
        <v>72</v>
      </c>
      <c r="E92" s="15" t="s">
        <v>73</v>
      </c>
      <c r="F92" s="60">
        <v>18.952776</v>
      </c>
      <c r="G92" s="17">
        <v>0.0070757100580175411</v>
      </c>
      <c r="H92" s="18"/>
      <c r="I92" s="16">
        <v>55</v>
      </c>
      <c r="J92" s="18"/>
      <c r="K92" s="16">
        <v>24.617647058823529</v>
      </c>
      <c r="L92" s="16">
        <v>79.617647058823536</v>
      </c>
      <c r="M92" s="18"/>
      <c r="N92" s="16">
        <v>70.623332865365711</v>
      </c>
      <c r="O92" s="16">
        <v>4.9908746314754904</v>
      </c>
    </row>
    <row r="93" spans="1:15" ht="15">
      <c r="A93" s="67" t="s">
        <v>62</v>
      </c>
      <c r="B93" s="69" t="s">
        <v>81</v>
      </c>
      <c r="C93" s="66" t="s">
        <v>43</v>
      </c>
      <c r="D93" s="15" t="s">
        <v>72</v>
      </c>
      <c r="E93" s="15" t="s">
        <v>73</v>
      </c>
      <c r="F93" s="60">
        <v>0.535833</v>
      </c>
      <c r="G93" s="17">
        <v>0.00020004451841343522</v>
      </c>
      <c r="H93" s="18"/>
      <c r="I93" s="16">
        <v>55</v>
      </c>
      <c r="J93" s="18"/>
      <c r="K93" s="16">
        <v>29.50</v>
      </c>
      <c r="L93" s="16">
        <v>84.50</v>
      </c>
      <c r="M93" s="18"/>
      <c r="N93" s="16">
        <v>64.797136038186153</v>
      </c>
      <c r="O93" s="16">
        <v>-0.83532219570406074</v>
      </c>
    </row>
    <row r="94" spans="1:15" ht="15">
      <c r="A94" s="67" t="s">
        <v>62</v>
      </c>
      <c r="B94" s="69" t="s">
        <v>84</v>
      </c>
      <c r="C94" s="66" t="s">
        <v>85</v>
      </c>
      <c r="D94" s="15" t="s">
        <v>21</v>
      </c>
      <c r="E94" s="15" t="s">
        <v>22</v>
      </c>
      <c r="F94" s="60">
        <v>0.32289200000000001</v>
      </c>
      <c r="G94" s="17">
        <v>0.00012054646623024512</v>
      </c>
      <c r="H94" s="18"/>
      <c r="I94" s="16">
        <v>0</v>
      </c>
      <c r="J94" s="18"/>
      <c r="K94" s="16">
        <v>17</v>
      </c>
      <c r="L94" s="16">
        <v>17</v>
      </c>
      <c r="M94" s="18"/>
      <c r="N94" s="16">
        <v>79.713603818615752</v>
      </c>
      <c r="O94" s="16">
        <v>79.713603818615752</v>
      </c>
    </row>
    <row r="95" spans="1:15" ht="15">
      <c r="A95" s="67" t="s">
        <v>62</v>
      </c>
      <c r="B95" s="69" t="s">
        <v>84</v>
      </c>
      <c r="C95" s="66" t="s">
        <v>37</v>
      </c>
      <c r="D95" s="15" t="s">
        <v>21</v>
      </c>
      <c r="E95" s="15" t="s">
        <v>22</v>
      </c>
      <c r="F95" s="60">
        <v>10.309100000000001</v>
      </c>
      <c r="G95" s="17">
        <v>0.0038487344840201056</v>
      </c>
      <c r="H95" s="18"/>
      <c r="I95" s="16">
        <v>0</v>
      </c>
      <c r="J95" s="18"/>
      <c r="K95" s="16">
        <v>15.75</v>
      </c>
      <c r="L95" s="16">
        <v>15.75</v>
      </c>
      <c r="M95" s="18"/>
      <c r="N95" s="16">
        <v>81.205250596658701</v>
      </c>
      <c r="O95" s="16">
        <v>81.205250596658701</v>
      </c>
    </row>
    <row r="96" spans="1:15" ht="15">
      <c r="A96" s="67" t="s">
        <v>62</v>
      </c>
      <c r="B96" s="69" t="s">
        <v>84</v>
      </c>
      <c r="C96" s="66" t="s">
        <v>43</v>
      </c>
      <c r="D96" s="15" t="s">
        <v>21</v>
      </c>
      <c r="E96" s="15" t="s">
        <v>22</v>
      </c>
      <c r="F96" s="60">
        <v>6.6237690000000002</v>
      </c>
      <c r="G96" s="17">
        <v>0.002472876212713367</v>
      </c>
      <c r="H96" s="18"/>
      <c r="I96" s="16">
        <v>0</v>
      </c>
      <c r="J96" s="18"/>
      <c r="K96" s="16">
        <v>15.25</v>
      </c>
      <c r="L96" s="16">
        <v>15.25</v>
      </c>
      <c r="M96" s="18"/>
      <c r="N96" s="16">
        <v>81.801909307875903</v>
      </c>
      <c r="O96" s="16">
        <v>81.801909307875903</v>
      </c>
    </row>
    <row r="97" spans="1:15" ht="15">
      <c r="A97" s="67" t="s">
        <v>62</v>
      </c>
      <c r="B97" s="69" t="s">
        <v>86</v>
      </c>
      <c r="C97" s="66" t="s">
        <v>55</v>
      </c>
      <c r="D97" s="15" t="s">
        <v>21</v>
      </c>
      <c r="E97" s="15" t="s">
        <v>22</v>
      </c>
      <c r="F97" s="60">
        <v>0.26757799999999998</v>
      </c>
      <c r="G97" s="17">
        <v>9.9895885748041215E-05</v>
      </c>
      <c r="H97" s="18"/>
      <c r="I97" s="16">
        <v>0</v>
      </c>
      <c r="J97" s="18"/>
      <c r="K97" s="16">
        <v>15.818181818181818</v>
      </c>
      <c r="L97" s="16">
        <v>15.818181818181818</v>
      </c>
      <c r="M97" s="18"/>
      <c r="N97" s="16">
        <v>81.123888045129107</v>
      </c>
      <c r="O97" s="16">
        <v>81.123888045129107</v>
      </c>
    </row>
    <row r="98" spans="1:15" ht="15">
      <c r="A98" s="67" t="s">
        <v>62</v>
      </c>
      <c r="B98" s="69" t="s">
        <v>87</v>
      </c>
      <c r="C98" s="66" t="s">
        <v>20</v>
      </c>
      <c r="D98" s="15" t="s">
        <v>21</v>
      </c>
      <c r="E98" s="15" t="s">
        <v>22</v>
      </c>
      <c r="F98" s="60">
        <v>5.3953319999999998</v>
      </c>
      <c r="G98" s="17">
        <v>0.0020142592778358112</v>
      </c>
      <c r="H98" s="18"/>
      <c r="I98" s="16">
        <v>0</v>
      </c>
      <c r="J98" s="18"/>
      <c r="K98" s="16">
        <v>20.6875</v>
      </c>
      <c r="L98" s="16">
        <v>20.6875</v>
      </c>
      <c r="M98" s="18"/>
      <c r="N98" s="16">
        <v>75.313245823389025</v>
      </c>
      <c r="O98" s="16">
        <v>75.313245823389025</v>
      </c>
    </row>
    <row r="99" spans="1:15" ht="15">
      <c r="A99" s="67" t="s">
        <v>62</v>
      </c>
      <c r="B99" s="69" t="s">
        <v>87</v>
      </c>
      <c r="C99" s="66" t="s">
        <v>88</v>
      </c>
      <c r="D99" s="15" t="s">
        <v>21</v>
      </c>
      <c r="E99" s="15" t="s">
        <v>22</v>
      </c>
      <c r="F99" s="60">
        <v>0.278451</v>
      </c>
      <c r="G99" s="17">
        <v>0.00010395514310753434</v>
      </c>
      <c r="H99" s="18"/>
      <c r="I99" s="16">
        <v>0</v>
      </c>
      <c r="J99" s="18"/>
      <c r="K99" s="16">
        <v>13</v>
      </c>
      <c r="L99" s="16">
        <v>13</v>
      </c>
      <c r="M99" s="18"/>
      <c r="N99" s="16">
        <v>84.486873508353227</v>
      </c>
      <c r="O99" s="16">
        <v>84.486873508353227</v>
      </c>
    </row>
    <row r="100" spans="1:15" ht="15">
      <c r="A100" s="67" t="s">
        <v>62</v>
      </c>
      <c r="B100" s="69" t="s">
        <v>87</v>
      </c>
      <c r="C100" s="66" t="s">
        <v>33</v>
      </c>
      <c r="D100" s="15" t="s">
        <v>21</v>
      </c>
      <c r="E100" s="15" t="s">
        <v>22</v>
      </c>
      <c r="F100" s="60">
        <v>0.51750099999999999</v>
      </c>
      <c r="G100" s="17">
        <v>0.00019320056495861798</v>
      </c>
      <c r="H100" s="18"/>
      <c r="I100" s="16">
        <v>0</v>
      </c>
      <c r="J100" s="18"/>
      <c r="K100" s="16">
        <v>12.666666666666666</v>
      </c>
      <c r="L100" s="16">
        <v>12.666666666666666</v>
      </c>
      <c r="M100" s="18"/>
      <c r="N100" s="16">
        <v>84.884645982498014</v>
      </c>
      <c r="O100" s="16">
        <v>84.884645982498014</v>
      </c>
    </row>
    <row r="101" spans="1:15" ht="15">
      <c r="A101" s="67" t="s">
        <v>62</v>
      </c>
      <c r="B101" s="69" t="s">
        <v>87</v>
      </c>
      <c r="C101" s="66" t="s">
        <v>35</v>
      </c>
      <c r="D101" s="15" t="s">
        <v>21</v>
      </c>
      <c r="E101" s="15" t="s">
        <v>22</v>
      </c>
      <c r="F101" s="60">
        <v>0.109718</v>
      </c>
      <c r="G101" s="17">
        <v>4.0961427294110823E-05</v>
      </c>
      <c r="H101" s="18"/>
      <c r="I101" s="16">
        <v>0</v>
      </c>
      <c r="J101" s="18"/>
      <c r="K101" s="16">
        <v>21</v>
      </c>
      <c r="L101" s="16">
        <v>21</v>
      </c>
      <c r="M101" s="18"/>
      <c r="N101" s="16">
        <v>74.940334128878277</v>
      </c>
      <c r="O101" s="16">
        <v>74.940334128878277</v>
      </c>
    </row>
    <row r="102" spans="1:15" ht="15">
      <c r="A102" s="67" t="s">
        <v>62</v>
      </c>
      <c r="B102" s="69" t="s">
        <v>87</v>
      </c>
      <c r="C102" s="66" t="s">
        <v>89</v>
      </c>
      <c r="D102" s="15" t="s">
        <v>21</v>
      </c>
      <c r="E102" s="15" t="s">
        <v>22</v>
      </c>
      <c r="F102" s="60">
        <v>0.33829900000000002</v>
      </c>
      <c r="G102" s="17">
        <v>0.00012629841860196502</v>
      </c>
      <c r="H102" s="18"/>
      <c r="I102" s="16">
        <v>0</v>
      </c>
      <c r="J102" s="18"/>
      <c r="K102" s="16">
        <v>21.666666666666668</v>
      </c>
      <c r="L102" s="16">
        <v>21.666666666666668</v>
      </c>
      <c r="M102" s="18"/>
      <c r="N102" s="16">
        <v>74.144789180588702</v>
      </c>
      <c r="O102" s="16">
        <v>74.144789180588702</v>
      </c>
    </row>
    <row r="103" spans="1:15" ht="15">
      <c r="A103" s="67" t="s">
        <v>62</v>
      </c>
      <c r="B103" s="69" t="s">
        <v>87</v>
      </c>
      <c r="C103" s="66" t="s">
        <v>45</v>
      </c>
      <c r="D103" s="15" t="s">
        <v>21</v>
      </c>
      <c r="E103" s="15" t="s">
        <v>22</v>
      </c>
      <c r="F103" s="60">
        <v>0.15657099999999999</v>
      </c>
      <c r="G103" s="17">
        <v>5.8453231309960312E-05</v>
      </c>
      <c r="H103" s="18"/>
      <c r="I103" s="16">
        <v>0</v>
      </c>
      <c r="J103" s="18"/>
      <c r="K103" s="16">
        <v>21</v>
      </c>
      <c r="L103" s="16">
        <v>21</v>
      </c>
      <c r="M103" s="18"/>
      <c r="N103" s="16">
        <v>74.940334128878277</v>
      </c>
      <c r="O103" s="16">
        <v>74.940334128878277</v>
      </c>
    </row>
    <row r="104" spans="1:15" ht="15">
      <c r="A104" s="67" t="s">
        <v>62</v>
      </c>
      <c r="B104" s="69" t="s">
        <v>87</v>
      </c>
      <c r="C104" s="66" t="s">
        <v>68</v>
      </c>
      <c r="D104" s="15" t="s">
        <v>21</v>
      </c>
      <c r="E104" s="15" t="s">
        <v>22</v>
      </c>
      <c r="F104" s="60">
        <v>6.1891129999999999</v>
      </c>
      <c r="G104" s="17">
        <v>0.0023106044784313982</v>
      </c>
      <c r="H104" s="18"/>
      <c r="I104" s="16">
        <v>0</v>
      </c>
      <c r="J104" s="18"/>
      <c r="K104" s="16">
        <v>13</v>
      </c>
      <c r="L104" s="16">
        <v>13</v>
      </c>
      <c r="M104" s="18"/>
      <c r="N104" s="16">
        <v>84.486873508353227</v>
      </c>
      <c r="O104" s="16">
        <v>84.486873508353227</v>
      </c>
    </row>
    <row r="105" spans="1:15" ht="15">
      <c r="A105" s="67" t="s">
        <v>62</v>
      </c>
      <c r="B105" s="69" t="s">
        <v>87</v>
      </c>
      <c r="C105" s="66" t="s">
        <v>69</v>
      </c>
      <c r="D105" s="15" t="s">
        <v>21</v>
      </c>
      <c r="E105" s="15" t="s">
        <v>22</v>
      </c>
      <c r="F105" s="60">
        <v>24.022105</v>
      </c>
      <c r="G105" s="17">
        <v>0.008968261428471137</v>
      </c>
      <c r="H105" s="18"/>
      <c r="I105" s="16">
        <v>0</v>
      </c>
      <c r="J105" s="18"/>
      <c r="K105" s="16">
        <v>11.379310344827585</v>
      </c>
      <c r="L105" s="16">
        <v>11.379310344827585</v>
      </c>
      <c r="M105" s="18"/>
      <c r="N105" s="16">
        <v>86.420870710229607</v>
      </c>
      <c r="O105" s="16">
        <v>86.420870710229607</v>
      </c>
    </row>
    <row r="106" spans="1:15" ht="15">
      <c r="A106" s="67" t="s">
        <v>62</v>
      </c>
      <c r="B106" s="69" t="s">
        <v>87</v>
      </c>
      <c r="C106" s="66" t="s">
        <v>90</v>
      </c>
      <c r="D106" s="15" t="s">
        <v>21</v>
      </c>
      <c r="E106" s="15" t="s">
        <v>22</v>
      </c>
      <c r="F106" s="60">
        <v>1.308451</v>
      </c>
      <c r="G106" s="17">
        <v>0.00048848885783924791</v>
      </c>
      <c r="H106" s="18"/>
      <c r="I106" s="16">
        <v>0</v>
      </c>
      <c r="J106" s="18"/>
      <c r="K106" s="16">
        <v>19.20</v>
      </c>
      <c r="L106" s="16">
        <v>19.20</v>
      </c>
      <c r="M106" s="18"/>
      <c r="N106" s="16">
        <v>77.088305489260136</v>
      </c>
      <c r="O106" s="16">
        <v>77.088305489260136</v>
      </c>
    </row>
    <row r="107" spans="1:15" ht="15">
      <c r="A107" s="67" t="s">
        <v>62</v>
      </c>
      <c r="B107" s="69" t="s">
        <v>87</v>
      </c>
      <c r="C107" s="66" t="s">
        <v>91</v>
      </c>
      <c r="D107" s="15" t="s">
        <v>21</v>
      </c>
      <c r="E107" s="15" t="s">
        <v>22</v>
      </c>
      <c r="F107" s="60">
        <v>0.637235</v>
      </c>
      <c r="G107" s="17">
        <v>0.000237901302628217</v>
      </c>
      <c r="H107" s="18"/>
      <c r="I107" s="16">
        <v>0</v>
      </c>
      <c r="J107" s="18"/>
      <c r="K107" s="16">
        <v>19</v>
      </c>
      <c r="L107" s="16">
        <v>19</v>
      </c>
      <c r="M107" s="18"/>
      <c r="N107" s="16">
        <v>77.326968973747015</v>
      </c>
      <c r="O107" s="16">
        <v>77.326968973747015</v>
      </c>
    </row>
    <row r="108" spans="1:15" ht="15">
      <c r="A108" s="67" t="s">
        <v>62</v>
      </c>
      <c r="B108" s="69" t="s">
        <v>87</v>
      </c>
      <c r="C108" s="66" t="s">
        <v>55</v>
      </c>
      <c r="D108" s="15" t="s">
        <v>21</v>
      </c>
      <c r="E108" s="15" t="s">
        <v>22</v>
      </c>
      <c r="F108" s="60">
        <v>2.2299250000000002</v>
      </c>
      <c r="G108" s="17">
        <v>0.00083250615905156944</v>
      </c>
      <c r="H108" s="18"/>
      <c r="I108" s="16">
        <v>0</v>
      </c>
      <c r="J108" s="18"/>
      <c r="K108" s="16">
        <v>15.260869565217391</v>
      </c>
      <c r="L108" s="16">
        <v>15.260869565217391</v>
      </c>
      <c r="M108" s="18"/>
      <c r="N108" s="16">
        <v>81.788938466327693</v>
      </c>
      <c r="O108" s="16">
        <v>81.788938466327693</v>
      </c>
    </row>
    <row r="109" spans="1:15" ht="15">
      <c r="A109" s="67" t="s">
        <v>62</v>
      </c>
      <c r="B109" s="69" t="s">
        <v>87</v>
      </c>
      <c r="C109" s="66" t="s">
        <v>56</v>
      </c>
      <c r="D109" s="15" t="s">
        <v>21</v>
      </c>
      <c r="E109" s="15" t="s">
        <v>22</v>
      </c>
      <c r="F109" s="60">
        <v>0.046858999999999998</v>
      </c>
      <c r="G109" s="17">
        <v>1.749404401807123E-05</v>
      </c>
      <c r="H109" s="18"/>
      <c r="I109" s="16">
        <v>0</v>
      </c>
      <c r="J109" s="18"/>
      <c r="K109" s="16">
        <v>24</v>
      </c>
      <c r="L109" s="16">
        <v>24</v>
      </c>
      <c r="M109" s="18"/>
      <c r="N109" s="16">
        <v>71.360381861575178</v>
      </c>
      <c r="O109" s="16">
        <v>71.360381861575178</v>
      </c>
    </row>
    <row r="110" spans="1:15" ht="15">
      <c r="A110" s="67" t="s">
        <v>62</v>
      </c>
      <c r="B110" s="69" t="s">
        <v>92</v>
      </c>
      <c r="C110" s="66" t="s">
        <v>20</v>
      </c>
      <c r="D110" s="15" t="s">
        <v>72</v>
      </c>
      <c r="E110" s="15" t="s">
        <v>73</v>
      </c>
      <c r="F110" s="60">
        <v>35.196976999999997</v>
      </c>
      <c r="G110" s="17">
        <v>0.013140217779744352</v>
      </c>
      <c r="H110" s="18"/>
      <c r="I110" s="16">
        <v>55</v>
      </c>
      <c r="J110" s="18"/>
      <c r="K110" s="16">
        <v>33.108695652173914</v>
      </c>
      <c r="L110" s="16">
        <v>88.108695652173907</v>
      </c>
      <c r="M110" s="18"/>
      <c r="N110" s="16">
        <v>60.490816644183873</v>
      </c>
      <c r="O110" s="16">
        <v>-5.1416415897063361</v>
      </c>
    </row>
    <row r="111" spans="1:15" ht="15">
      <c r="A111" s="67" t="s">
        <v>62</v>
      </c>
      <c r="B111" s="69" t="s">
        <v>92</v>
      </c>
      <c r="C111" s="66" t="s">
        <v>93</v>
      </c>
      <c r="D111" s="15" t="s">
        <v>72</v>
      </c>
      <c r="E111" s="15" t="s">
        <v>73</v>
      </c>
      <c r="F111" s="60">
        <v>0.014716</v>
      </c>
      <c r="G111" s="17">
        <v>5.4939787825164052E-06</v>
      </c>
      <c r="H111" s="18"/>
      <c r="I111" s="16">
        <v>55</v>
      </c>
      <c r="J111" s="18"/>
      <c r="K111" s="16">
        <v>35</v>
      </c>
      <c r="L111" s="16">
        <v>90</v>
      </c>
      <c r="M111" s="18"/>
      <c r="N111" s="16">
        <v>58.233890214797135</v>
      </c>
      <c r="O111" s="16">
        <v>-7.3985680190930827</v>
      </c>
    </row>
    <row r="112" spans="1:15" ht="15">
      <c r="A112" s="67" t="s">
        <v>62</v>
      </c>
      <c r="B112" s="69" t="s">
        <v>92</v>
      </c>
      <c r="C112" s="66" t="s">
        <v>94</v>
      </c>
      <c r="D112" s="15" t="s">
        <v>72</v>
      </c>
      <c r="E112" s="15" t="s">
        <v>73</v>
      </c>
      <c r="F112" s="60">
        <v>0.27834300000000001</v>
      </c>
      <c r="G112" s="17">
        <v>0.00010391482306754307</v>
      </c>
      <c r="H112" s="18"/>
      <c r="I112" s="16">
        <v>55</v>
      </c>
      <c r="J112" s="18"/>
      <c r="K112" s="16">
        <v>22</v>
      </c>
      <c r="L112" s="16">
        <v>77</v>
      </c>
      <c r="M112" s="18"/>
      <c r="N112" s="16">
        <v>73.747016706443915</v>
      </c>
      <c r="O112" s="16">
        <v>8.1145584725536963</v>
      </c>
    </row>
    <row r="113" spans="1:15" ht="15">
      <c r="A113" s="67" t="s">
        <v>62</v>
      </c>
      <c r="B113" s="69" t="s">
        <v>95</v>
      </c>
      <c r="C113" s="66" t="s">
        <v>37</v>
      </c>
      <c r="D113" s="15" t="s">
        <v>21</v>
      </c>
      <c r="E113" s="15" t="s">
        <v>22</v>
      </c>
      <c r="F113" s="60">
        <v>7.9274079999999998</v>
      </c>
      <c r="G113" s="17">
        <v>0.0029595685887707805</v>
      </c>
      <c r="H113" s="18"/>
      <c r="I113" s="16">
        <v>0</v>
      </c>
      <c r="J113" s="18"/>
      <c r="K113" s="16">
        <v>28.90909090909091</v>
      </c>
      <c r="L113" s="16">
        <v>28.90909090909091</v>
      </c>
      <c r="M113" s="18"/>
      <c r="N113" s="16">
        <v>65.502278151442823</v>
      </c>
      <c r="O113" s="16">
        <v>65.502278151442823</v>
      </c>
    </row>
    <row r="114" spans="1:15" ht="15">
      <c r="A114" s="67" t="s">
        <v>62</v>
      </c>
      <c r="B114" s="69" t="s">
        <v>95</v>
      </c>
      <c r="C114" s="66" t="s">
        <v>43</v>
      </c>
      <c r="D114" s="15" t="s">
        <v>21</v>
      </c>
      <c r="E114" s="15" t="s">
        <v>22</v>
      </c>
      <c r="F114" s="60">
        <v>0.73794700000000002</v>
      </c>
      <c r="G114" s="17">
        <v>0.00027550048658749889</v>
      </c>
      <c r="H114" s="18"/>
      <c r="I114" s="16">
        <v>0</v>
      </c>
      <c r="J114" s="18"/>
      <c r="K114" s="16">
        <v>23.416666666666668</v>
      </c>
      <c r="L114" s="16">
        <v>23.416666666666668</v>
      </c>
      <c r="M114" s="18"/>
      <c r="N114" s="16">
        <v>72.056483691328552</v>
      </c>
      <c r="O114" s="16">
        <v>72.056483691328552</v>
      </c>
    </row>
    <row r="115" spans="1:15" ht="15">
      <c r="A115" s="67" t="s">
        <v>62</v>
      </c>
      <c r="B115" s="69" t="s">
        <v>96</v>
      </c>
      <c r="C115" s="66" t="s">
        <v>33</v>
      </c>
      <c r="D115" s="15" t="s">
        <v>72</v>
      </c>
      <c r="E115" s="15" t="s">
        <v>73</v>
      </c>
      <c r="F115" s="60">
        <v>1.652981</v>
      </c>
      <c r="G115" s="17">
        <v>0.00061711351874848804</v>
      </c>
      <c r="H115" s="18"/>
      <c r="I115" s="16">
        <v>55</v>
      </c>
      <c r="J115" s="18"/>
      <c r="K115" s="16">
        <v>26.25</v>
      </c>
      <c r="L115" s="16">
        <v>81.25</v>
      </c>
      <c r="M115" s="18"/>
      <c r="N115" s="16">
        <v>68.675417661097853</v>
      </c>
      <c r="O115" s="16">
        <v>3.0429594272076339</v>
      </c>
    </row>
    <row r="116" spans="1:15" ht="15">
      <c r="A116" s="67" t="s">
        <v>62</v>
      </c>
      <c r="B116" s="69" t="s">
        <v>96</v>
      </c>
      <c r="C116" s="66" t="s">
        <v>79</v>
      </c>
      <c r="D116" s="15" t="s">
        <v>72</v>
      </c>
      <c r="E116" s="15" t="s">
        <v>73</v>
      </c>
      <c r="F116" s="60">
        <v>0.62720600000000004</v>
      </c>
      <c r="G116" s="17">
        <v>0.00023415713891458172</v>
      </c>
      <c r="H116" s="18"/>
      <c r="I116" s="16">
        <v>55</v>
      </c>
      <c r="J116" s="18"/>
      <c r="K116" s="16">
        <v>26</v>
      </c>
      <c r="L116" s="16">
        <v>81</v>
      </c>
      <c r="M116" s="18"/>
      <c r="N116" s="16">
        <v>68.97374701670644</v>
      </c>
      <c r="O116" s="16">
        <v>3.3412887828162257</v>
      </c>
    </row>
    <row r="117" spans="1:15" ht="15">
      <c r="A117" s="67" t="s">
        <v>62</v>
      </c>
      <c r="B117" s="69" t="s">
        <v>96</v>
      </c>
      <c r="C117" s="66" t="s">
        <v>80</v>
      </c>
      <c r="D117" s="15" t="s">
        <v>72</v>
      </c>
      <c r="E117" s="15" t="s">
        <v>73</v>
      </c>
      <c r="F117" s="60">
        <v>0.064445000000000002</v>
      </c>
      <c r="G117" s="17">
        <v>2.4059490529985711E-05</v>
      </c>
      <c r="H117" s="18"/>
      <c r="I117" s="16">
        <v>55</v>
      </c>
      <c r="J117" s="18"/>
      <c r="K117" s="16">
        <v>28</v>
      </c>
      <c r="L117" s="16">
        <v>83</v>
      </c>
      <c r="M117" s="18"/>
      <c r="N117" s="16">
        <v>66.587112171837703</v>
      </c>
      <c r="O117" s="16">
        <v>0.95465393794749065</v>
      </c>
    </row>
    <row r="118" spans="1:15" ht="15">
      <c r="A118" s="67" t="s">
        <v>62</v>
      </c>
      <c r="B118" s="69" t="s">
        <v>97</v>
      </c>
      <c r="C118" s="66" t="s">
        <v>98</v>
      </c>
      <c r="D118" s="15" t="s">
        <v>21</v>
      </c>
      <c r="E118" s="15" t="s">
        <v>22</v>
      </c>
      <c r="F118" s="60">
        <v>0.26558799999999999</v>
      </c>
      <c r="G118" s="17">
        <v>9.9152951677831404E-05</v>
      </c>
      <c r="H118" s="18"/>
      <c r="I118" s="16">
        <v>0</v>
      </c>
      <c r="J118" s="18"/>
      <c r="K118" s="16">
        <v>14</v>
      </c>
      <c r="L118" s="16">
        <v>14</v>
      </c>
      <c r="M118" s="18"/>
      <c r="N118" s="16">
        <v>83.293556085918851</v>
      </c>
      <c r="O118" s="16">
        <v>83.293556085918851</v>
      </c>
    </row>
    <row r="119" spans="1:15" ht="15">
      <c r="A119" s="67" t="s">
        <v>62</v>
      </c>
      <c r="B119" s="69" t="s">
        <v>97</v>
      </c>
      <c r="C119" s="66" t="s">
        <v>99</v>
      </c>
      <c r="D119" s="15" t="s">
        <v>21</v>
      </c>
      <c r="E119" s="15" t="s">
        <v>22</v>
      </c>
      <c r="F119" s="60">
        <v>2.5477810000000001</v>
      </c>
      <c r="G119" s="17">
        <v>0.00095117251675036897</v>
      </c>
      <c r="H119" s="18"/>
      <c r="I119" s="16">
        <v>0</v>
      </c>
      <c r="J119" s="18"/>
      <c r="K119" s="16">
        <v>14</v>
      </c>
      <c r="L119" s="16">
        <v>14</v>
      </c>
      <c r="M119" s="18"/>
      <c r="N119" s="16">
        <v>83.293556085918851</v>
      </c>
      <c r="O119" s="16">
        <v>83.293556085918851</v>
      </c>
    </row>
    <row r="120" spans="1:15" ht="15">
      <c r="A120" s="67" t="s">
        <v>62</v>
      </c>
      <c r="B120" s="69" t="s">
        <v>97</v>
      </c>
      <c r="C120" s="66" t="s">
        <v>24</v>
      </c>
      <c r="D120" s="15" t="s">
        <v>21</v>
      </c>
      <c r="E120" s="15" t="s">
        <v>22</v>
      </c>
      <c r="F120" s="60">
        <v>0.53251499999999996</v>
      </c>
      <c r="G120" s="17">
        <v>0.00019880579718481402</v>
      </c>
      <c r="H120" s="18"/>
      <c r="I120" s="16">
        <v>0</v>
      </c>
      <c r="J120" s="18"/>
      <c r="K120" s="16">
        <v>14</v>
      </c>
      <c r="L120" s="16">
        <v>14</v>
      </c>
      <c r="M120" s="18"/>
      <c r="N120" s="16">
        <v>83.293556085918851</v>
      </c>
      <c r="O120" s="16">
        <v>83.293556085918851</v>
      </c>
    </row>
    <row r="121" spans="1:15" ht="15">
      <c r="A121" s="67" t="s">
        <v>62</v>
      </c>
      <c r="B121" s="69" t="s">
        <v>97</v>
      </c>
      <c r="C121" s="66" t="s">
        <v>28</v>
      </c>
      <c r="D121" s="15" t="s">
        <v>21</v>
      </c>
      <c r="E121" s="15" t="s">
        <v>22</v>
      </c>
      <c r="F121" s="60">
        <v>0.58153600000000005</v>
      </c>
      <c r="G121" s="17">
        <v>0.00021710698867011827</v>
      </c>
      <c r="H121" s="18"/>
      <c r="I121" s="16">
        <v>0</v>
      </c>
      <c r="J121" s="18"/>
      <c r="K121" s="16">
        <v>8</v>
      </c>
      <c r="L121" s="16">
        <v>8</v>
      </c>
      <c r="M121" s="18"/>
      <c r="N121" s="16">
        <v>90.453460620525064</v>
      </c>
      <c r="O121" s="16">
        <v>90.453460620525064</v>
      </c>
    </row>
    <row r="122" spans="1:15" ht="15">
      <c r="A122" s="67" t="s">
        <v>62</v>
      </c>
      <c r="B122" s="69" t="s">
        <v>97</v>
      </c>
      <c r="C122" s="66" t="s">
        <v>100</v>
      </c>
      <c r="D122" s="15" t="s">
        <v>21</v>
      </c>
      <c r="E122" s="15" t="s">
        <v>22</v>
      </c>
      <c r="F122" s="60">
        <v>0.64266000000000001</v>
      </c>
      <c r="G122" s="17">
        <v>0.0002399266379703719</v>
      </c>
      <c r="H122" s="18"/>
      <c r="I122" s="16">
        <v>0</v>
      </c>
      <c r="J122" s="18"/>
      <c r="K122" s="16">
        <v>14</v>
      </c>
      <c r="L122" s="16">
        <v>14</v>
      </c>
      <c r="M122" s="18"/>
      <c r="N122" s="16">
        <v>83.293556085918851</v>
      </c>
      <c r="O122" s="16">
        <v>83.293556085918851</v>
      </c>
    </row>
    <row r="123" spans="1:15" ht="15">
      <c r="A123" s="67" t="s">
        <v>62</v>
      </c>
      <c r="B123" s="69" t="s">
        <v>97</v>
      </c>
      <c r="C123" s="66" t="s">
        <v>31</v>
      </c>
      <c r="D123" s="15" t="s">
        <v>21</v>
      </c>
      <c r="E123" s="15" t="s">
        <v>22</v>
      </c>
      <c r="F123" s="60">
        <v>0.170705</v>
      </c>
      <c r="G123" s="17">
        <v>6.3729929876968122E-05</v>
      </c>
      <c r="H123" s="18"/>
      <c r="I123" s="16">
        <v>0</v>
      </c>
      <c r="J123" s="18"/>
      <c r="K123" s="16">
        <v>14</v>
      </c>
      <c r="L123" s="16">
        <v>14</v>
      </c>
      <c r="M123" s="18"/>
      <c r="N123" s="16">
        <v>83.293556085918851</v>
      </c>
      <c r="O123" s="16">
        <v>83.293556085918851</v>
      </c>
    </row>
    <row r="124" spans="1:15" ht="15">
      <c r="A124" s="67" t="s">
        <v>62</v>
      </c>
      <c r="B124" s="69" t="s">
        <v>97</v>
      </c>
      <c r="C124" s="66" t="s">
        <v>101</v>
      </c>
      <c r="D124" s="15" t="s">
        <v>21</v>
      </c>
      <c r="E124" s="15" t="s">
        <v>22</v>
      </c>
      <c r="F124" s="60">
        <v>0.001769</v>
      </c>
      <c r="G124" s="17">
        <v>6.6042732170912747E-07</v>
      </c>
      <c r="H124" s="18"/>
      <c r="I124" s="16">
        <v>0</v>
      </c>
      <c r="J124" s="18"/>
      <c r="K124" s="16">
        <v>14</v>
      </c>
      <c r="L124" s="16">
        <v>14</v>
      </c>
      <c r="M124" s="18"/>
      <c r="N124" s="16">
        <v>83.293556085918851</v>
      </c>
      <c r="O124" s="16">
        <v>83.293556085918851</v>
      </c>
    </row>
    <row r="125" spans="1:15" ht="15">
      <c r="A125" s="67" t="s">
        <v>62</v>
      </c>
      <c r="B125" s="69" t="s">
        <v>97</v>
      </c>
      <c r="C125" s="66" t="s">
        <v>102</v>
      </c>
      <c r="D125" s="15" t="s">
        <v>21</v>
      </c>
      <c r="E125" s="15" t="s">
        <v>22</v>
      </c>
      <c r="F125" s="60">
        <v>0.002513</v>
      </c>
      <c r="G125" s="17">
        <v>9.3818759720465658E-07</v>
      </c>
      <c r="H125" s="18"/>
      <c r="I125" s="16">
        <v>0</v>
      </c>
      <c r="J125" s="18"/>
      <c r="K125" s="16">
        <v>14</v>
      </c>
      <c r="L125" s="16">
        <v>14</v>
      </c>
      <c r="M125" s="18"/>
      <c r="N125" s="16">
        <v>83.293556085918851</v>
      </c>
      <c r="O125" s="16">
        <v>83.293556085918851</v>
      </c>
    </row>
    <row r="126" spans="1:15" ht="15">
      <c r="A126" s="67" t="s">
        <v>62</v>
      </c>
      <c r="B126" s="69" t="s">
        <v>97</v>
      </c>
      <c r="C126" s="66" t="s">
        <v>33</v>
      </c>
      <c r="D126" s="15" t="s">
        <v>21</v>
      </c>
      <c r="E126" s="15" t="s">
        <v>22</v>
      </c>
      <c r="F126" s="60">
        <v>0.033753999999999999</v>
      </c>
      <c r="G126" s="17">
        <v>1.2601505832091515E-05</v>
      </c>
      <c r="H126" s="18"/>
      <c r="I126" s="16">
        <v>0</v>
      </c>
      <c r="J126" s="18"/>
      <c r="K126" s="16">
        <v>14</v>
      </c>
      <c r="L126" s="16">
        <v>14</v>
      </c>
      <c r="M126" s="18"/>
      <c r="N126" s="16">
        <v>83.293556085918851</v>
      </c>
      <c r="O126" s="16">
        <v>83.293556085918851</v>
      </c>
    </row>
    <row r="127" spans="1:15" ht="15">
      <c r="A127" s="67" t="s">
        <v>62</v>
      </c>
      <c r="B127" s="69" t="s">
        <v>97</v>
      </c>
      <c r="C127" s="66" t="s">
        <v>35</v>
      </c>
      <c r="D127" s="15" t="s">
        <v>21</v>
      </c>
      <c r="E127" s="15" t="s">
        <v>22</v>
      </c>
      <c r="F127" s="60">
        <v>9.3435070000000007</v>
      </c>
      <c r="G127" s="17">
        <v>0.00348824607313764</v>
      </c>
      <c r="H127" s="18"/>
      <c r="I127" s="16">
        <v>0</v>
      </c>
      <c r="J127" s="18"/>
      <c r="K127" s="16">
        <v>13.705882352941176</v>
      </c>
      <c r="L127" s="16">
        <v>13.705882352941176</v>
      </c>
      <c r="M127" s="18"/>
      <c r="N127" s="16">
        <v>83.644531798399555</v>
      </c>
      <c r="O127" s="16">
        <v>83.644531798399555</v>
      </c>
    </row>
    <row r="128" spans="1:15" ht="15">
      <c r="A128" s="67" t="s">
        <v>62</v>
      </c>
      <c r="B128" s="69" t="s">
        <v>97</v>
      </c>
      <c r="C128" s="66" t="s">
        <v>75</v>
      </c>
      <c r="D128" s="15" t="s">
        <v>21</v>
      </c>
      <c r="E128" s="15" t="s">
        <v>22</v>
      </c>
      <c r="F128" s="60">
        <v>0.27176699999999998</v>
      </c>
      <c r="G128" s="17">
        <v>0.00010145978063251805</v>
      </c>
      <c r="H128" s="18"/>
      <c r="I128" s="16">
        <v>0</v>
      </c>
      <c r="J128" s="18"/>
      <c r="K128" s="16">
        <v>14</v>
      </c>
      <c r="L128" s="16">
        <v>14</v>
      </c>
      <c r="M128" s="18"/>
      <c r="N128" s="16">
        <v>83.293556085918851</v>
      </c>
      <c r="O128" s="16">
        <v>83.293556085918851</v>
      </c>
    </row>
    <row r="129" spans="1:15" ht="15">
      <c r="A129" s="67" t="s">
        <v>62</v>
      </c>
      <c r="B129" s="69" t="s">
        <v>97</v>
      </c>
      <c r="C129" s="66" t="s">
        <v>38</v>
      </c>
      <c r="D129" s="15" t="s">
        <v>21</v>
      </c>
      <c r="E129" s="15" t="s">
        <v>22</v>
      </c>
      <c r="F129" s="60">
        <v>8.5561179999999997</v>
      </c>
      <c r="G129" s="17">
        <v>0.0031942872215756112</v>
      </c>
      <c r="H129" s="18"/>
      <c r="I129" s="16">
        <v>0</v>
      </c>
      <c r="J129" s="18"/>
      <c r="K129" s="16">
        <v>14</v>
      </c>
      <c r="L129" s="16">
        <v>14</v>
      </c>
      <c r="M129" s="18"/>
      <c r="N129" s="16">
        <v>83.293556085918851</v>
      </c>
      <c r="O129" s="16">
        <v>83.293556085918851</v>
      </c>
    </row>
    <row r="130" spans="1:15" ht="15">
      <c r="A130" s="67" t="s">
        <v>62</v>
      </c>
      <c r="B130" s="69" t="s">
        <v>97</v>
      </c>
      <c r="C130" s="66" t="s">
        <v>89</v>
      </c>
      <c r="D130" s="15" t="s">
        <v>21</v>
      </c>
      <c r="E130" s="15" t="s">
        <v>22</v>
      </c>
      <c r="F130" s="60">
        <v>0.38747700000000002</v>
      </c>
      <c r="G130" s="17">
        <v>0.00014465822347873805</v>
      </c>
      <c r="H130" s="18"/>
      <c r="I130" s="16">
        <v>0</v>
      </c>
      <c r="J130" s="18"/>
      <c r="K130" s="16">
        <v>14</v>
      </c>
      <c r="L130" s="16">
        <v>14</v>
      </c>
      <c r="M130" s="18"/>
      <c r="N130" s="16">
        <v>83.293556085918851</v>
      </c>
      <c r="O130" s="16">
        <v>83.293556085918851</v>
      </c>
    </row>
    <row r="131" spans="1:15" ht="15">
      <c r="A131" s="67" t="s">
        <v>62</v>
      </c>
      <c r="B131" s="69" t="s">
        <v>97</v>
      </c>
      <c r="C131" s="66" t="s">
        <v>103</v>
      </c>
      <c r="D131" s="15" t="s">
        <v>21</v>
      </c>
      <c r="E131" s="15" t="s">
        <v>22</v>
      </c>
      <c r="F131" s="60">
        <v>0.21772</v>
      </c>
      <c r="G131" s="17">
        <v>8.1282213952804541E-05</v>
      </c>
      <c r="H131" s="18"/>
      <c r="I131" s="16">
        <v>0</v>
      </c>
      <c r="J131" s="18"/>
      <c r="K131" s="16">
        <v>14</v>
      </c>
      <c r="L131" s="16">
        <v>14</v>
      </c>
      <c r="M131" s="18"/>
      <c r="N131" s="16">
        <v>83.293556085918851</v>
      </c>
      <c r="O131" s="16">
        <v>83.293556085918851</v>
      </c>
    </row>
    <row r="132" spans="1:15" ht="15">
      <c r="A132" s="67" t="s">
        <v>62</v>
      </c>
      <c r="B132" s="69" t="s">
        <v>97</v>
      </c>
      <c r="C132" s="66" t="s">
        <v>45</v>
      </c>
      <c r="D132" s="15" t="s">
        <v>21</v>
      </c>
      <c r="E132" s="15" t="s">
        <v>22</v>
      </c>
      <c r="F132" s="60">
        <v>0.146369</v>
      </c>
      <c r="G132" s="17">
        <v>5.4644480865598236E-05</v>
      </c>
      <c r="H132" s="18"/>
      <c r="I132" s="16">
        <v>0</v>
      </c>
      <c r="J132" s="18"/>
      <c r="K132" s="16">
        <v>14</v>
      </c>
      <c r="L132" s="16">
        <v>14</v>
      </c>
      <c r="M132" s="18"/>
      <c r="N132" s="16">
        <v>83.293556085918851</v>
      </c>
      <c r="O132" s="16">
        <v>83.293556085918851</v>
      </c>
    </row>
    <row r="133" spans="1:15" ht="15">
      <c r="A133" s="67" t="s">
        <v>62</v>
      </c>
      <c r="B133" s="69" t="s">
        <v>97</v>
      </c>
      <c r="C133" s="66" t="s">
        <v>78</v>
      </c>
      <c r="D133" s="15" t="s">
        <v>21</v>
      </c>
      <c r="E133" s="15" t="s">
        <v>22</v>
      </c>
      <c r="F133" s="60">
        <v>6.5819450000000002</v>
      </c>
      <c r="G133" s="17">
        <v>0.0024572619038930373</v>
      </c>
      <c r="H133" s="18"/>
      <c r="I133" s="16">
        <v>0</v>
      </c>
      <c r="J133" s="18"/>
      <c r="K133" s="16">
        <v>13.642857142857142</v>
      </c>
      <c r="L133" s="16">
        <v>13.642857142857142</v>
      </c>
      <c r="M133" s="18"/>
      <c r="N133" s="16">
        <v>83.719740879645428</v>
      </c>
      <c r="O133" s="16">
        <v>83.719740879645428</v>
      </c>
    </row>
    <row r="134" spans="1:15" ht="15">
      <c r="A134" s="67" t="s">
        <v>62</v>
      </c>
      <c r="B134" s="69" t="s">
        <v>97</v>
      </c>
      <c r="C134" s="66" t="s">
        <v>50</v>
      </c>
      <c r="D134" s="15" t="s">
        <v>21</v>
      </c>
      <c r="E134" s="15" t="s">
        <v>22</v>
      </c>
      <c r="F134" s="60">
        <v>2.6091570000000002</v>
      </c>
      <c r="G134" s="17">
        <v>0.00097408624614393562</v>
      </c>
      <c r="H134" s="18"/>
      <c r="I134" s="16">
        <v>0</v>
      </c>
      <c r="J134" s="18"/>
      <c r="K134" s="16">
        <v>14</v>
      </c>
      <c r="L134" s="16">
        <v>14</v>
      </c>
      <c r="M134" s="18"/>
      <c r="N134" s="16">
        <v>83.293556085918851</v>
      </c>
      <c r="O134" s="16">
        <v>83.293556085918851</v>
      </c>
    </row>
    <row r="135" spans="1:15" ht="15">
      <c r="A135" s="67" t="s">
        <v>62</v>
      </c>
      <c r="B135" s="69" t="s">
        <v>97</v>
      </c>
      <c r="C135" s="66" t="s">
        <v>104</v>
      </c>
      <c r="D135" s="15" t="s">
        <v>21</v>
      </c>
      <c r="E135" s="15" t="s">
        <v>22</v>
      </c>
      <c r="F135" s="60">
        <v>0.000776</v>
      </c>
      <c r="G135" s="17">
        <v>2.8970695401146579E-07</v>
      </c>
      <c r="H135" s="18"/>
      <c r="I135" s="16">
        <v>0</v>
      </c>
      <c r="J135" s="18"/>
      <c r="K135" s="16">
        <v>14</v>
      </c>
      <c r="L135" s="16">
        <v>14</v>
      </c>
      <c r="M135" s="18"/>
      <c r="N135" s="16">
        <v>83.293556085918851</v>
      </c>
      <c r="O135" s="16">
        <v>83.293556085918851</v>
      </c>
    </row>
    <row r="136" spans="1:15" ht="15">
      <c r="A136" s="67" t="s">
        <v>62</v>
      </c>
      <c r="B136" s="69" t="s">
        <v>97</v>
      </c>
      <c r="C136" s="66" t="s">
        <v>105</v>
      </c>
      <c r="D136" s="15" t="s">
        <v>21</v>
      </c>
      <c r="E136" s="15" t="s">
        <v>22</v>
      </c>
      <c r="F136" s="60">
        <v>0.0015659999999999999</v>
      </c>
      <c r="G136" s="17">
        <v>5.8464057987365382E-07</v>
      </c>
      <c r="H136" s="18"/>
      <c r="I136" s="16">
        <v>0</v>
      </c>
      <c r="J136" s="18"/>
      <c r="K136" s="16">
        <v>14</v>
      </c>
      <c r="L136" s="16">
        <v>14</v>
      </c>
      <c r="M136" s="18"/>
      <c r="N136" s="16">
        <v>83.293556085918851</v>
      </c>
      <c r="O136" s="16">
        <v>83.293556085918851</v>
      </c>
    </row>
    <row r="137" spans="1:15" ht="15">
      <c r="A137" s="67" t="s">
        <v>62</v>
      </c>
      <c r="B137" s="69" t="s">
        <v>97</v>
      </c>
      <c r="C137" s="66" t="s">
        <v>69</v>
      </c>
      <c r="D137" s="15" t="s">
        <v>21</v>
      </c>
      <c r="E137" s="15" t="s">
        <v>22</v>
      </c>
      <c r="F137" s="60">
        <v>0.49629899999999999</v>
      </c>
      <c r="G137" s="17">
        <v>0.00018528514377440263</v>
      </c>
      <c r="H137" s="18"/>
      <c r="I137" s="16">
        <v>0</v>
      </c>
      <c r="J137" s="18"/>
      <c r="K137" s="16">
        <v>14</v>
      </c>
      <c r="L137" s="16">
        <v>14</v>
      </c>
      <c r="M137" s="18"/>
      <c r="N137" s="16">
        <v>83.293556085918851</v>
      </c>
      <c r="O137" s="16">
        <v>83.293556085918851</v>
      </c>
    </row>
    <row r="138" spans="1:15" ht="15">
      <c r="A138" s="67" t="s">
        <v>62</v>
      </c>
      <c r="B138" s="69" t="s">
        <v>97</v>
      </c>
      <c r="C138" s="66" t="s">
        <v>106</v>
      </c>
      <c r="D138" s="15" t="s">
        <v>21</v>
      </c>
      <c r="E138" s="15" t="s">
        <v>22</v>
      </c>
      <c r="F138" s="60">
        <v>2.246362</v>
      </c>
      <c r="G138" s="17">
        <v>0.00083864264513802092</v>
      </c>
      <c r="H138" s="18"/>
      <c r="I138" s="16">
        <v>0</v>
      </c>
      <c r="J138" s="18"/>
      <c r="K138" s="16">
        <v>14</v>
      </c>
      <c r="L138" s="16">
        <v>14</v>
      </c>
      <c r="M138" s="18"/>
      <c r="N138" s="16">
        <v>83.293556085918851</v>
      </c>
      <c r="O138" s="16">
        <v>83.293556085918851</v>
      </c>
    </row>
    <row r="139" spans="1:15" ht="15">
      <c r="A139" s="67" t="s">
        <v>62</v>
      </c>
      <c r="B139" s="69" t="s">
        <v>97</v>
      </c>
      <c r="C139" s="66" t="s">
        <v>55</v>
      </c>
      <c r="D139" s="15" t="s">
        <v>21</v>
      </c>
      <c r="E139" s="15" t="s">
        <v>22</v>
      </c>
      <c r="F139" s="60">
        <v>14.634251000000001</v>
      </c>
      <c r="G139" s="17">
        <v>0.005463459125578927</v>
      </c>
      <c r="H139" s="18"/>
      <c r="I139" s="16">
        <v>0</v>
      </c>
      <c r="J139" s="18"/>
      <c r="K139" s="16">
        <v>14</v>
      </c>
      <c r="L139" s="16">
        <v>14</v>
      </c>
      <c r="M139" s="18"/>
      <c r="N139" s="16">
        <v>83.293556085918851</v>
      </c>
      <c r="O139" s="16">
        <v>83.293556085918851</v>
      </c>
    </row>
    <row r="140" spans="1:15" ht="15">
      <c r="A140" s="67" t="s">
        <v>62</v>
      </c>
      <c r="B140" s="66" t="s">
        <v>107</v>
      </c>
      <c r="C140" s="67" t="s">
        <v>35</v>
      </c>
      <c r="D140" s="24" t="s">
        <v>21</v>
      </c>
      <c r="E140" s="24" t="s">
        <v>22</v>
      </c>
      <c r="F140" s="62">
        <v>0.030679999999999999</v>
      </c>
      <c r="G140" s="26">
        <v>1.1453878027154342E-05</v>
      </c>
      <c r="H140" s="27"/>
      <c r="I140" s="25">
        <v>0</v>
      </c>
      <c r="J140" s="27"/>
      <c r="K140" s="25">
        <v>7</v>
      </c>
      <c r="L140" s="25">
        <v>7</v>
      </c>
      <c r="M140" s="27"/>
      <c r="N140" s="25">
        <v>91.646778042959426</v>
      </c>
      <c r="O140" s="25">
        <v>91.646778042959426</v>
      </c>
    </row>
    <row r="141" spans="1:15" ht="15">
      <c r="A141" s="67" t="s">
        <v>62</v>
      </c>
      <c r="B141" s="73" t="s">
        <v>108</v>
      </c>
      <c r="C141" s="66" t="s">
        <v>55</v>
      </c>
      <c r="D141" s="15" t="s">
        <v>21</v>
      </c>
      <c r="E141" s="15" t="s">
        <v>22</v>
      </c>
      <c r="F141" s="60">
        <v>0.46490700000000001</v>
      </c>
      <c r="G141" s="17">
        <v>0.00017356545215026871</v>
      </c>
      <c r="H141" s="18"/>
      <c r="I141" s="16">
        <v>0</v>
      </c>
      <c r="J141" s="18"/>
      <c r="K141" s="16">
        <v>11</v>
      </c>
      <c r="L141" s="16">
        <v>11</v>
      </c>
      <c r="M141" s="18"/>
      <c r="N141" s="16">
        <v>86.873508353221965</v>
      </c>
      <c r="O141" s="16">
        <v>86.873508353221965</v>
      </c>
    </row>
    <row r="142" spans="1:15" ht="15">
      <c r="A142" s="67" t="s">
        <v>62</v>
      </c>
      <c r="B142" s="69" t="s">
        <v>19</v>
      </c>
      <c r="C142" s="66" t="s">
        <v>20</v>
      </c>
      <c r="D142" s="15" t="s">
        <v>21</v>
      </c>
      <c r="E142" s="15" t="s">
        <v>22</v>
      </c>
      <c r="F142" s="60">
        <v>6.0509750000000002</v>
      </c>
      <c r="G142" s="17">
        <v>0.002259032907280321</v>
      </c>
      <c r="H142" s="18"/>
      <c r="I142" s="16">
        <v>0</v>
      </c>
      <c r="J142" s="18"/>
      <c r="K142" s="16">
        <v>9.50</v>
      </c>
      <c r="L142" s="16">
        <v>9.50</v>
      </c>
      <c r="M142" s="18"/>
      <c r="N142" s="16">
        <v>88.663484486873514</v>
      </c>
      <c r="O142" s="16">
        <v>88.663484486873514</v>
      </c>
    </row>
    <row r="143" spans="1:15" ht="15">
      <c r="A143" s="67" t="s">
        <v>62</v>
      </c>
      <c r="B143" s="69" t="s">
        <v>19</v>
      </c>
      <c r="C143" s="66" t="s">
        <v>109</v>
      </c>
      <c r="D143" s="15" t="s">
        <v>21</v>
      </c>
      <c r="E143" s="15" t="s">
        <v>22</v>
      </c>
      <c r="F143" s="60">
        <v>0.018089000000000001</v>
      </c>
      <c r="G143" s="17">
        <v>6.7532333648368612E-06</v>
      </c>
      <c r="H143" s="18"/>
      <c r="I143" s="16">
        <v>0</v>
      </c>
      <c r="J143" s="18"/>
      <c r="K143" s="16">
        <v>8</v>
      </c>
      <c r="L143" s="16">
        <v>8</v>
      </c>
      <c r="M143" s="18"/>
      <c r="N143" s="16">
        <v>90.453460620525064</v>
      </c>
      <c r="O143" s="16">
        <v>90.453460620525064</v>
      </c>
    </row>
    <row r="144" spans="1:15" ht="15">
      <c r="A144" s="67" t="s">
        <v>62</v>
      </c>
      <c r="B144" s="69" t="s">
        <v>19</v>
      </c>
      <c r="C144" s="66" t="s">
        <v>71</v>
      </c>
      <c r="D144" s="15" t="s">
        <v>21</v>
      </c>
      <c r="E144" s="15" t="s">
        <v>22</v>
      </c>
      <c r="F144" s="60">
        <v>15.436165000000001</v>
      </c>
      <c r="G144" s="17">
        <v>0.0057628406491860799</v>
      </c>
      <c r="H144" s="18"/>
      <c r="I144" s="16">
        <v>0</v>
      </c>
      <c r="J144" s="18"/>
      <c r="K144" s="16">
        <v>11.341463414634147</v>
      </c>
      <c r="L144" s="16">
        <v>11.341463414634147</v>
      </c>
      <c r="M144" s="18"/>
      <c r="N144" s="16">
        <v>86.466034111415098</v>
      </c>
      <c r="O144" s="16">
        <v>86.466034111415098</v>
      </c>
    </row>
    <row r="145" spans="1:15" ht="15">
      <c r="A145" s="67" t="s">
        <v>62</v>
      </c>
      <c r="B145" s="69" t="s">
        <v>19</v>
      </c>
      <c r="C145" s="66" t="s">
        <v>98</v>
      </c>
      <c r="D145" s="15" t="s">
        <v>21</v>
      </c>
      <c r="E145" s="15" t="s">
        <v>22</v>
      </c>
      <c r="F145" s="60">
        <v>4.3577729999999999</v>
      </c>
      <c r="G145" s="17">
        <v>0.0016269035336384113</v>
      </c>
      <c r="H145" s="18"/>
      <c r="I145" s="16">
        <v>0</v>
      </c>
      <c r="J145" s="18"/>
      <c r="K145" s="16">
        <v>8.721311475409836</v>
      </c>
      <c r="L145" s="16">
        <v>8.721311475409836</v>
      </c>
      <c r="M145" s="18"/>
      <c r="N145" s="16">
        <v>89.592707069916671</v>
      </c>
      <c r="O145" s="16">
        <v>89.592707069916671</v>
      </c>
    </row>
    <row r="146" spans="1:15" ht="15">
      <c r="A146" s="67" t="s">
        <v>62</v>
      </c>
      <c r="B146" s="69" t="s">
        <v>19</v>
      </c>
      <c r="C146" s="66" t="s">
        <v>23</v>
      </c>
      <c r="D146" s="15" t="s">
        <v>21</v>
      </c>
      <c r="E146" s="15" t="s">
        <v>22</v>
      </c>
      <c r="F146" s="60">
        <v>0.47926800000000003</v>
      </c>
      <c r="G146" s="17">
        <v>0.00017892689746799894</v>
      </c>
      <c r="H146" s="18"/>
      <c r="I146" s="16">
        <v>0</v>
      </c>
      <c r="J146" s="18"/>
      <c r="K146" s="16">
        <v>10.529411764705882</v>
      </c>
      <c r="L146" s="16">
        <v>10.529411764705882</v>
      </c>
      <c r="M146" s="18"/>
      <c r="N146" s="16">
        <v>87.435069493191065</v>
      </c>
      <c r="O146" s="16">
        <v>87.435069493191065</v>
      </c>
    </row>
    <row r="147" spans="1:15" ht="15">
      <c r="A147" s="67" t="s">
        <v>62</v>
      </c>
      <c r="B147" s="69" t="s">
        <v>19</v>
      </c>
      <c r="C147" s="66" t="s">
        <v>99</v>
      </c>
      <c r="D147" s="15" t="s">
        <v>21</v>
      </c>
      <c r="E147" s="15" t="s">
        <v>22</v>
      </c>
      <c r="F147" s="60">
        <v>0.056136999999999999</v>
      </c>
      <c r="G147" s="17">
        <v>2.0957834120285635E-05</v>
      </c>
      <c r="H147" s="18"/>
      <c r="I147" s="16">
        <v>0</v>
      </c>
      <c r="J147" s="18"/>
      <c r="K147" s="16">
        <v>14</v>
      </c>
      <c r="L147" s="16">
        <v>14</v>
      </c>
      <c r="M147" s="18"/>
      <c r="N147" s="16">
        <v>83.293556085918851</v>
      </c>
      <c r="O147" s="16">
        <v>83.293556085918851</v>
      </c>
    </row>
    <row r="148" spans="1:15" ht="15">
      <c r="A148" s="67" t="s">
        <v>62</v>
      </c>
      <c r="B148" s="69" t="s">
        <v>19</v>
      </c>
      <c r="C148" s="66" t="s">
        <v>24</v>
      </c>
      <c r="D148" s="15" t="s">
        <v>21</v>
      </c>
      <c r="E148" s="15" t="s">
        <v>22</v>
      </c>
      <c r="F148" s="60">
        <v>10.266522999999999</v>
      </c>
      <c r="G148" s="17">
        <v>0.0038328390549209478</v>
      </c>
      <c r="H148" s="18"/>
      <c r="I148" s="16">
        <v>0</v>
      </c>
      <c r="J148" s="18"/>
      <c r="K148" s="16">
        <v>9.7525773195876297</v>
      </c>
      <c r="L148" s="16">
        <v>9.7525773195876297</v>
      </c>
      <c r="M148" s="18"/>
      <c r="N148" s="16">
        <v>88.362079570897805</v>
      </c>
      <c r="O148" s="16">
        <v>88.362079570897805</v>
      </c>
    </row>
    <row r="149" spans="1:15" ht="15">
      <c r="A149" s="67" t="s">
        <v>62</v>
      </c>
      <c r="B149" s="69" t="s">
        <v>19</v>
      </c>
      <c r="C149" s="66" t="s">
        <v>110</v>
      </c>
      <c r="D149" s="15" t="s">
        <v>21</v>
      </c>
      <c r="E149" s="15" t="s">
        <v>22</v>
      </c>
      <c r="F149" s="60">
        <v>0.16535</v>
      </c>
      <c r="G149" s="17">
        <v>6.1730727894066832E-05</v>
      </c>
      <c r="H149" s="18"/>
      <c r="I149" s="16">
        <v>0</v>
      </c>
      <c r="J149" s="18"/>
      <c r="K149" s="16">
        <v>10.40</v>
      </c>
      <c r="L149" s="16">
        <v>10.40</v>
      </c>
      <c r="M149" s="18"/>
      <c r="N149" s="16">
        <v>87.58949880668257</v>
      </c>
      <c r="O149" s="16">
        <v>87.58949880668257</v>
      </c>
    </row>
    <row r="150" spans="1:15" ht="15">
      <c r="A150" s="67" t="s">
        <v>62</v>
      </c>
      <c r="B150" s="69" t="s">
        <v>19</v>
      </c>
      <c r="C150" s="66" t="s">
        <v>93</v>
      </c>
      <c r="D150" s="15" t="s">
        <v>21</v>
      </c>
      <c r="E150" s="15" t="s">
        <v>22</v>
      </c>
      <c r="F150" s="60">
        <v>0.0044029999999999998</v>
      </c>
      <c r="G150" s="17">
        <v>1.6437882970521697E-06</v>
      </c>
      <c r="H150" s="18"/>
      <c r="I150" s="16">
        <v>0</v>
      </c>
      <c r="J150" s="18"/>
      <c r="K150" s="16">
        <v>7</v>
      </c>
      <c r="L150" s="16">
        <v>7</v>
      </c>
      <c r="M150" s="18"/>
      <c r="N150" s="16">
        <v>91.646778042959426</v>
      </c>
      <c r="O150" s="16">
        <v>91.646778042959426</v>
      </c>
    </row>
    <row r="151" spans="1:15" ht="15">
      <c r="A151" s="67" t="s">
        <v>62</v>
      </c>
      <c r="B151" s="69" t="s">
        <v>19</v>
      </c>
      <c r="C151" s="66" t="s">
        <v>64</v>
      </c>
      <c r="D151" s="15" t="s">
        <v>21</v>
      </c>
      <c r="E151" s="15" t="s">
        <v>22</v>
      </c>
      <c r="F151" s="60">
        <v>31.921309999999998</v>
      </c>
      <c r="G151" s="17">
        <v>0.011917300886798637</v>
      </c>
      <c r="H151" s="18"/>
      <c r="I151" s="16">
        <v>0</v>
      </c>
      <c r="J151" s="18"/>
      <c r="K151" s="16">
        <v>8.6105263157894729</v>
      </c>
      <c r="L151" s="16">
        <v>8.6105263157894729</v>
      </c>
      <c r="M151" s="18"/>
      <c r="N151" s="16">
        <v>89.724908931038811</v>
      </c>
      <c r="O151" s="16">
        <v>89.724908931038811</v>
      </c>
    </row>
    <row r="152" spans="1:15" ht="15">
      <c r="A152" s="67" t="s">
        <v>62</v>
      </c>
      <c r="B152" s="69" t="s">
        <v>19</v>
      </c>
      <c r="C152" s="66" t="s">
        <v>25</v>
      </c>
      <c r="D152" s="15" t="s">
        <v>21</v>
      </c>
      <c r="E152" s="15" t="s">
        <v>22</v>
      </c>
      <c r="F152" s="60">
        <v>0.0012409999999999999</v>
      </c>
      <c r="G152" s="17">
        <v>4.6330712619617139E-07</v>
      </c>
      <c r="H152" s="18"/>
      <c r="I152" s="16">
        <v>0</v>
      </c>
      <c r="J152" s="18"/>
      <c r="K152" s="16">
        <v>10.50</v>
      </c>
      <c r="L152" s="16">
        <v>10.50</v>
      </c>
      <c r="M152" s="18"/>
      <c r="N152" s="16">
        <v>87.470167064439138</v>
      </c>
      <c r="O152" s="16">
        <v>87.470167064439138</v>
      </c>
    </row>
    <row r="153" spans="1:15" ht="15">
      <c r="A153" s="67" t="s">
        <v>62</v>
      </c>
      <c r="B153" s="69" t="s">
        <v>19</v>
      </c>
      <c r="C153" s="66" t="s">
        <v>26</v>
      </c>
      <c r="D153" s="15" t="s">
        <v>21</v>
      </c>
      <c r="E153" s="15" t="s">
        <v>22</v>
      </c>
      <c r="F153" s="60">
        <v>2.536835</v>
      </c>
      <c r="G153" s="17">
        <v>0.00094708600603051125</v>
      </c>
      <c r="H153" s="18"/>
      <c r="I153" s="16">
        <v>0</v>
      </c>
      <c r="J153" s="18"/>
      <c r="K153" s="16">
        <v>9.5116279069767433</v>
      </c>
      <c r="L153" s="16">
        <v>9.5116279069767433</v>
      </c>
      <c r="M153" s="18"/>
      <c r="N153" s="16">
        <v>88.649608702891712</v>
      </c>
      <c r="O153" s="16">
        <v>88.649608702891712</v>
      </c>
    </row>
    <row r="154" spans="1:15" ht="15">
      <c r="A154" s="67" t="s">
        <v>62</v>
      </c>
      <c r="B154" s="69" t="s">
        <v>19</v>
      </c>
      <c r="C154" s="66" t="s">
        <v>27</v>
      </c>
      <c r="D154" s="15" t="s">
        <v>21</v>
      </c>
      <c r="E154" s="15" t="s">
        <v>22</v>
      </c>
      <c r="F154" s="60">
        <v>4.9337200000000001</v>
      </c>
      <c r="G154" s="17">
        <v>0.0018419239602389806</v>
      </c>
      <c r="H154" s="18"/>
      <c r="I154" s="16">
        <v>0</v>
      </c>
      <c r="J154" s="18"/>
      <c r="K154" s="16">
        <v>9.4461538461538463</v>
      </c>
      <c r="L154" s="16">
        <v>9.4461538461538463</v>
      </c>
      <c r="M154" s="18"/>
      <c r="N154" s="16">
        <v>88.727740040389207</v>
      </c>
      <c r="O154" s="16">
        <v>88.727740040389207</v>
      </c>
    </row>
    <row r="155" spans="1:15" ht="15">
      <c r="A155" s="67" t="s">
        <v>62</v>
      </c>
      <c r="B155" s="69" t="s">
        <v>19</v>
      </c>
      <c r="C155" s="66" t="s">
        <v>28</v>
      </c>
      <c r="D155" s="15" t="s">
        <v>21</v>
      </c>
      <c r="E155" s="15" t="s">
        <v>22</v>
      </c>
      <c r="F155" s="60">
        <v>535.87322900000004</v>
      </c>
      <c r="G155" s="17">
        <v>0.20005953725499828</v>
      </c>
      <c r="H155" s="18"/>
      <c r="I155" s="16">
        <v>0</v>
      </c>
      <c r="J155" s="18"/>
      <c r="K155" s="16">
        <v>10.25531914893617</v>
      </c>
      <c r="L155" s="16">
        <v>10.25531914893617</v>
      </c>
      <c r="M155" s="18"/>
      <c r="N155" s="16">
        <v>87.762148986949683</v>
      </c>
      <c r="O155" s="16">
        <v>87.762148986949683</v>
      </c>
    </row>
    <row r="156" spans="1:15" ht="15">
      <c r="A156" s="67" t="s">
        <v>62</v>
      </c>
      <c r="B156" s="69" t="s">
        <v>19</v>
      </c>
      <c r="C156" s="66" t="s">
        <v>29</v>
      </c>
      <c r="D156" s="15" t="s">
        <v>21</v>
      </c>
      <c r="E156" s="15" t="s">
        <v>22</v>
      </c>
      <c r="F156" s="60">
        <v>1.7107600000000001</v>
      </c>
      <c r="G156" s="17">
        <v>0.00063868436681012268</v>
      </c>
      <c r="H156" s="18"/>
      <c r="I156" s="16">
        <v>0</v>
      </c>
      <c r="J156" s="18"/>
      <c r="K156" s="16">
        <v>9.7575757575757578</v>
      </c>
      <c r="L156" s="16">
        <v>9.7575757575757578</v>
      </c>
      <c r="M156" s="18"/>
      <c r="N156" s="16">
        <v>88.356114847761617</v>
      </c>
      <c r="O156" s="16">
        <v>88.356114847761617</v>
      </c>
    </row>
    <row r="157" spans="1:15" ht="15">
      <c r="A157" s="67" t="s">
        <v>62</v>
      </c>
      <c r="B157" s="69" t="s">
        <v>19</v>
      </c>
      <c r="C157" s="66" t="s">
        <v>74</v>
      </c>
      <c r="D157" s="15" t="s">
        <v>21</v>
      </c>
      <c r="E157" s="15" t="s">
        <v>22</v>
      </c>
      <c r="F157" s="60">
        <v>4.1999999999999998E-05</v>
      </c>
      <c r="G157" s="17">
        <v>1.5680015552166961E-08</v>
      </c>
      <c r="H157" s="18"/>
      <c r="I157" s="16">
        <v>0</v>
      </c>
      <c r="J157" s="18"/>
      <c r="K157" s="16">
        <v>9</v>
      </c>
      <c r="L157" s="16">
        <v>9</v>
      </c>
      <c r="M157" s="18"/>
      <c r="N157" s="16">
        <v>89.260143198090688</v>
      </c>
      <c r="O157" s="16">
        <v>89.260143198090688</v>
      </c>
    </row>
    <row r="158" spans="1:15" ht="15">
      <c r="A158" s="67" t="s">
        <v>62</v>
      </c>
      <c r="B158" s="69" t="s">
        <v>19</v>
      </c>
      <c r="C158" s="66" t="s">
        <v>30</v>
      </c>
      <c r="D158" s="15" t="s">
        <v>21</v>
      </c>
      <c r="E158" s="15" t="s">
        <v>22</v>
      </c>
      <c r="F158" s="60">
        <v>0.21948899999999999</v>
      </c>
      <c r="G158" s="17">
        <v>8.194264127451367E-05</v>
      </c>
      <c r="H158" s="18"/>
      <c r="I158" s="16">
        <v>0</v>
      </c>
      <c r="J158" s="18"/>
      <c r="K158" s="16">
        <v>8.60</v>
      </c>
      <c r="L158" s="16">
        <v>8.60</v>
      </c>
      <c r="M158" s="18"/>
      <c r="N158" s="16">
        <v>89.737470167064444</v>
      </c>
      <c r="O158" s="16">
        <v>89.737470167064444</v>
      </c>
    </row>
    <row r="159" spans="1:15" ht="15">
      <c r="A159" s="67" t="s">
        <v>62</v>
      </c>
      <c r="B159" s="69" t="s">
        <v>19</v>
      </c>
      <c r="C159" s="66" t="s">
        <v>100</v>
      </c>
      <c r="D159" s="15" t="s">
        <v>21</v>
      </c>
      <c r="E159" s="15" t="s">
        <v>22</v>
      </c>
      <c r="F159" s="60">
        <v>4.214175</v>
      </c>
      <c r="G159" s="17">
        <v>0.0015732935604655526</v>
      </c>
      <c r="H159" s="18"/>
      <c r="I159" s="16">
        <v>0</v>
      </c>
      <c r="J159" s="18"/>
      <c r="K159" s="16">
        <v>8.9268292682926838</v>
      </c>
      <c r="L159" s="16">
        <v>8.9268292682926838</v>
      </c>
      <c r="M159" s="18"/>
      <c r="N159" s="16">
        <v>89.347459107049303</v>
      </c>
      <c r="O159" s="16">
        <v>89.347459107049303</v>
      </c>
    </row>
    <row r="160" spans="1:15" ht="15">
      <c r="A160" s="67" t="s">
        <v>62</v>
      </c>
      <c r="B160" s="69" t="s">
        <v>19</v>
      </c>
      <c r="C160" s="66" t="s">
        <v>31</v>
      </c>
      <c r="D160" s="15" t="s">
        <v>21</v>
      </c>
      <c r="E160" s="15" t="s">
        <v>22</v>
      </c>
      <c r="F160" s="60">
        <v>5.2957289999999997</v>
      </c>
      <c r="G160" s="17">
        <v>0.0019770741209538473</v>
      </c>
      <c r="H160" s="18"/>
      <c r="I160" s="16">
        <v>0</v>
      </c>
      <c r="J160" s="18"/>
      <c r="K160" s="16">
        <v>8.8918918918918912</v>
      </c>
      <c r="L160" s="16">
        <v>8.8918918918918912</v>
      </c>
      <c r="M160" s="18"/>
      <c r="N160" s="16">
        <v>89.389150487002524</v>
      </c>
      <c r="O160" s="16">
        <v>89.389150487002524</v>
      </c>
    </row>
    <row r="161" spans="1:15" ht="15">
      <c r="A161" s="67" t="s">
        <v>62</v>
      </c>
      <c r="B161" s="69" t="s">
        <v>19</v>
      </c>
      <c r="C161" s="66" t="s">
        <v>88</v>
      </c>
      <c r="D161" s="15" t="s">
        <v>21</v>
      </c>
      <c r="E161" s="15" t="s">
        <v>22</v>
      </c>
      <c r="F161" s="60">
        <v>0.038691000000000003</v>
      </c>
      <c r="G161" s="17">
        <v>1.444465432687838E-05</v>
      </c>
      <c r="H161" s="18"/>
      <c r="I161" s="16">
        <v>0</v>
      </c>
      <c r="J161" s="18"/>
      <c r="K161" s="16">
        <v>12.60</v>
      </c>
      <c r="L161" s="16">
        <v>12.60</v>
      </c>
      <c r="M161" s="18"/>
      <c r="N161" s="16">
        <v>84.964200477326983</v>
      </c>
      <c r="O161" s="16">
        <v>84.964200477326983</v>
      </c>
    </row>
    <row r="162" spans="1:15" ht="15">
      <c r="A162" s="67" t="s">
        <v>62</v>
      </c>
      <c r="B162" s="69" t="s">
        <v>19</v>
      </c>
      <c r="C162" s="66" t="s">
        <v>32</v>
      </c>
      <c r="D162" s="15" t="s">
        <v>21</v>
      </c>
      <c r="E162" s="15" t="s">
        <v>22</v>
      </c>
      <c r="F162" s="60">
        <v>3.9040560000000002</v>
      </c>
      <c r="G162" s="17">
        <v>0.0014575156856316844</v>
      </c>
      <c r="H162" s="18"/>
      <c r="I162" s="16">
        <v>0</v>
      </c>
      <c r="J162" s="18"/>
      <c r="K162" s="16">
        <v>10.705882352941176</v>
      </c>
      <c r="L162" s="16">
        <v>10.705882352941176</v>
      </c>
      <c r="M162" s="18"/>
      <c r="N162" s="16">
        <v>87.224484065702654</v>
      </c>
      <c r="O162" s="16">
        <v>87.224484065702654</v>
      </c>
    </row>
    <row r="163" spans="1:15" ht="15">
      <c r="A163" s="67" t="s">
        <v>62</v>
      </c>
      <c r="B163" s="69" t="s">
        <v>19</v>
      </c>
      <c r="C163" s="66" t="s">
        <v>102</v>
      </c>
      <c r="D163" s="15" t="s">
        <v>21</v>
      </c>
      <c r="E163" s="15" t="s">
        <v>22</v>
      </c>
      <c r="F163" s="60">
        <v>0.281362</v>
      </c>
      <c r="G163" s="17">
        <v>0.00010504191751878096</v>
      </c>
      <c r="H163" s="18"/>
      <c r="I163" s="16">
        <v>0</v>
      </c>
      <c r="J163" s="18"/>
      <c r="K163" s="16">
        <v>8.4166666666666661</v>
      </c>
      <c r="L163" s="16">
        <v>8.4166666666666661</v>
      </c>
      <c r="M163" s="18"/>
      <c r="N163" s="16">
        <v>89.956245027844062</v>
      </c>
      <c r="O163" s="16">
        <v>89.956245027844062</v>
      </c>
    </row>
    <row r="164" spans="1:15" ht="15">
      <c r="A164" s="67" t="s">
        <v>62</v>
      </c>
      <c r="B164" s="69" t="s">
        <v>19</v>
      </c>
      <c r="C164" s="66" t="s">
        <v>33</v>
      </c>
      <c r="D164" s="15" t="s">
        <v>21</v>
      </c>
      <c r="E164" s="15" t="s">
        <v>22</v>
      </c>
      <c r="F164" s="60">
        <v>15.512499</v>
      </c>
      <c r="G164" s="17">
        <v>0.0057913387041184389</v>
      </c>
      <c r="H164" s="18"/>
      <c r="I164" s="16">
        <v>0</v>
      </c>
      <c r="J164" s="18"/>
      <c r="K164" s="16">
        <v>10.207920792079207</v>
      </c>
      <c r="L164" s="16">
        <v>10.207920792079207</v>
      </c>
      <c r="M164" s="18"/>
      <c r="N164" s="16">
        <v>87.818710271981843</v>
      </c>
      <c r="O164" s="16">
        <v>87.818710271981843</v>
      </c>
    </row>
    <row r="165" spans="1:15" ht="15">
      <c r="A165" s="67" t="s">
        <v>62</v>
      </c>
      <c r="B165" s="69" t="s">
        <v>19</v>
      </c>
      <c r="C165" s="66" t="s">
        <v>34</v>
      </c>
      <c r="D165" s="15" t="s">
        <v>21</v>
      </c>
      <c r="E165" s="15" t="s">
        <v>22</v>
      </c>
      <c r="F165" s="60">
        <v>0.026439000000000001</v>
      </c>
      <c r="G165" s="17">
        <v>9.8705697900891027E-06</v>
      </c>
      <c r="H165" s="18"/>
      <c r="I165" s="16">
        <v>0</v>
      </c>
      <c r="J165" s="18"/>
      <c r="K165" s="16">
        <v>8.40</v>
      </c>
      <c r="L165" s="16">
        <v>8.40</v>
      </c>
      <c r="M165" s="18"/>
      <c r="N165" s="16">
        <v>89.976133651551308</v>
      </c>
      <c r="O165" s="16">
        <v>89.976133651551308</v>
      </c>
    </row>
    <row r="166" spans="1:15" ht="15">
      <c r="A166" s="67" t="s">
        <v>62</v>
      </c>
      <c r="B166" s="69" t="s">
        <v>19</v>
      </c>
      <c r="C166" s="66" t="s">
        <v>35</v>
      </c>
      <c r="D166" s="15" t="s">
        <v>21</v>
      </c>
      <c r="E166" s="15" t="s">
        <v>22</v>
      </c>
      <c r="F166" s="60">
        <v>50.140037999999997</v>
      </c>
      <c r="G166" s="17">
        <v>0.018718966086339106</v>
      </c>
      <c r="H166" s="18"/>
      <c r="I166" s="16">
        <v>0</v>
      </c>
      <c r="J166" s="18"/>
      <c r="K166" s="16">
        <v>9.6401869158878508</v>
      </c>
      <c r="L166" s="16">
        <v>9.6401869158878508</v>
      </c>
      <c r="M166" s="18"/>
      <c r="N166" s="16">
        <v>88.496196997747191</v>
      </c>
      <c r="O166" s="16">
        <v>88.496196997747191</v>
      </c>
    </row>
    <row r="167" spans="1:15" ht="15">
      <c r="A167" s="67" t="s">
        <v>62</v>
      </c>
      <c r="B167" s="69" t="s">
        <v>19</v>
      </c>
      <c r="C167" s="66" t="s">
        <v>111</v>
      </c>
      <c r="D167" s="15" t="s">
        <v>21</v>
      </c>
      <c r="E167" s="15" t="s">
        <v>22</v>
      </c>
      <c r="F167" s="60">
        <v>11.564355000000001</v>
      </c>
      <c r="G167" s="17">
        <v>0.004317363482161423</v>
      </c>
      <c r="H167" s="18"/>
      <c r="I167" s="16">
        <v>0</v>
      </c>
      <c r="J167" s="18"/>
      <c r="K167" s="16">
        <v>7.9714285714285715</v>
      </c>
      <c r="L167" s="16">
        <v>7.9714285714285715</v>
      </c>
      <c r="M167" s="18"/>
      <c r="N167" s="16">
        <v>90.487555404023183</v>
      </c>
      <c r="O167" s="16">
        <v>90.487555404023183</v>
      </c>
    </row>
    <row r="168" spans="1:15" ht="15">
      <c r="A168" s="67" t="s">
        <v>62</v>
      </c>
      <c r="B168" s="69" t="s">
        <v>19</v>
      </c>
      <c r="C168" s="66" t="s">
        <v>83</v>
      </c>
      <c r="D168" s="15" t="s">
        <v>21</v>
      </c>
      <c r="E168" s="15" t="s">
        <v>22</v>
      </c>
      <c r="F168" s="60">
        <v>0.045364000000000002</v>
      </c>
      <c r="G168" s="17">
        <v>1.6935910131154811E-05</v>
      </c>
      <c r="H168" s="18"/>
      <c r="I168" s="16">
        <v>0</v>
      </c>
      <c r="J168" s="18"/>
      <c r="K168" s="16">
        <v>9</v>
      </c>
      <c r="L168" s="16">
        <v>9</v>
      </c>
      <c r="M168" s="18"/>
      <c r="N168" s="16">
        <v>89.260143198090688</v>
      </c>
      <c r="O168" s="16">
        <v>89.260143198090688</v>
      </c>
    </row>
    <row r="169" spans="1:15" ht="15">
      <c r="A169" s="67" t="s">
        <v>62</v>
      </c>
      <c r="B169" s="69" t="s">
        <v>19</v>
      </c>
      <c r="C169" s="66" t="s">
        <v>36</v>
      </c>
      <c r="D169" s="15" t="s">
        <v>21</v>
      </c>
      <c r="E169" s="15" t="s">
        <v>22</v>
      </c>
      <c r="F169" s="60">
        <v>36.962583000000002</v>
      </c>
      <c r="G169" s="17">
        <v>0.013799378006863386</v>
      </c>
      <c r="H169" s="18"/>
      <c r="I169" s="16">
        <v>0</v>
      </c>
      <c r="J169" s="18"/>
      <c r="K169" s="16">
        <v>9.2441860465116275</v>
      </c>
      <c r="L169" s="16">
        <v>9.2441860465116275</v>
      </c>
      <c r="M169" s="18"/>
      <c r="N169" s="16">
        <v>88.968751734472988</v>
      </c>
      <c r="O169" s="16">
        <v>88.968751734472988</v>
      </c>
    </row>
    <row r="170" spans="1:15" ht="15">
      <c r="A170" s="67" t="s">
        <v>62</v>
      </c>
      <c r="B170" s="69" t="s">
        <v>19</v>
      </c>
      <c r="C170" s="66" t="s">
        <v>75</v>
      </c>
      <c r="D170" s="15" t="s">
        <v>21</v>
      </c>
      <c r="E170" s="15" t="s">
        <v>22</v>
      </c>
      <c r="F170" s="60">
        <v>3.7607849999999998</v>
      </c>
      <c r="G170" s="17">
        <v>0.0014040277925799101</v>
      </c>
      <c r="H170" s="18"/>
      <c r="I170" s="16">
        <v>0</v>
      </c>
      <c r="J170" s="18"/>
      <c r="K170" s="16">
        <v>8</v>
      </c>
      <c r="L170" s="16">
        <v>8</v>
      </c>
      <c r="M170" s="18"/>
      <c r="N170" s="16">
        <v>90.453460620525064</v>
      </c>
      <c r="O170" s="16">
        <v>90.453460620525064</v>
      </c>
    </row>
    <row r="171" spans="1:15" ht="15">
      <c r="A171" s="67" t="s">
        <v>62</v>
      </c>
      <c r="B171" s="69" t="s">
        <v>19</v>
      </c>
      <c r="C171" s="66" t="s">
        <v>37</v>
      </c>
      <c r="D171" s="15" t="s">
        <v>21</v>
      </c>
      <c r="E171" s="15" t="s">
        <v>22</v>
      </c>
      <c r="F171" s="60">
        <v>13.497714</v>
      </c>
      <c r="G171" s="17">
        <v>0.0050391515580643269</v>
      </c>
      <c r="H171" s="18"/>
      <c r="I171" s="16">
        <v>0</v>
      </c>
      <c r="J171" s="18"/>
      <c r="K171" s="16">
        <v>10.451219512195122</v>
      </c>
      <c r="L171" s="16">
        <v>10.451219512195122</v>
      </c>
      <c r="M171" s="18"/>
      <c r="N171" s="16">
        <v>87.528377670411544</v>
      </c>
      <c r="O171" s="16">
        <v>87.528377670411544</v>
      </c>
    </row>
    <row r="172" spans="1:15" ht="15">
      <c r="A172" s="67" t="s">
        <v>62</v>
      </c>
      <c r="B172" s="69" t="s">
        <v>19</v>
      </c>
      <c r="C172" s="66" t="s">
        <v>112</v>
      </c>
      <c r="D172" s="15" t="s">
        <v>21</v>
      </c>
      <c r="E172" s="15" t="s">
        <v>22</v>
      </c>
      <c r="F172" s="60">
        <v>0.023193999999999999</v>
      </c>
      <c r="G172" s="17">
        <v>8.6591019218323932E-06</v>
      </c>
      <c r="H172" s="18"/>
      <c r="I172" s="16">
        <v>0</v>
      </c>
      <c r="J172" s="18"/>
      <c r="K172" s="16">
        <v>8</v>
      </c>
      <c r="L172" s="16">
        <v>8</v>
      </c>
      <c r="M172" s="18"/>
      <c r="N172" s="16">
        <v>90.453460620525064</v>
      </c>
      <c r="O172" s="16">
        <v>90.453460620525064</v>
      </c>
    </row>
    <row r="173" spans="1:15" ht="15">
      <c r="A173" s="67" t="s">
        <v>62</v>
      </c>
      <c r="B173" s="69" t="s">
        <v>19</v>
      </c>
      <c r="C173" s="66" t="s">
        <v>38</v>
      </c>
      <c r="D173" s="15" t="s">
        <v>21</v>
      </c>
      <c r="E173" s="15" t="s">
        <v>22</v>
      </c>
      <c r="F173" s="60">
        <v>2.9274200000000001</v>
      </c>
      <c r="G173" s="17">
        <v>0.0010929045506601098</v>
      </c>
      <c r="H173" s="18"/>
      <c r="I173" s="16">
        <v>0</v>
      </c>
      <c r="J173" s="18"/>
      <c r="K173" s="16">
        <v>12.516129032258064</v>
      </c>
      <c r="L173" s="16">
        <v>12.516129032258064</v>
      </c>
      <c r="M173" s="18"/>
      <c r="N173" s="16">
        <v>85.064285164369849</v>
      </c>
      <c r="O173" s="16">
        <v>85.064285164369849</v>
      </c>
    </row>
    <row r="174" spans="1:15" ht="15">
      <c r="A174" s="67" t="s">
        <v>62</v>
      </c>
      <c r="B174" s="69" t="s">
        <v>19</v>
      </c>
      <c r="C174" s="66" t="s">
        <v>113</v>
      </c>
      <c r="D174" s="15" t="s">
        <v>21</v>
      </c>
      <c r="E174" s="15" t="s">
        <v>22</v>
      </c>
      <c r="F174" s="60">
        <v>0.32327499999999998</v>
      </c>
      <c r="G174" s="17">
        <v>0.00012068945303873272</v>
      </c>
      <c r="H174" s="18"/>
      <c r="I174" s="16">
        <v>0</v>
      </c>
      <c r="J174" s="18"/>
      <c r="K174" s="16">
        <v>9.1428571428571423</v>
      </c>
      <c r="L174" s="16">
        <v>9.1428571428571423</v>
      </c>
      <c r="M174" s="18"/>
      <c r="N174" s="16">
        <v>89.089669280600077</v>
      </c>
      <c r="O174" s="16">
        <v>89.089669280600077</v>
      </c>
    </row>
    <row r="175" spans="1:15" ht="15">
      <c r="A175" s="67" t="s">
        <v>62</v>
      </c>
      <c r="B175" s="69" t="s">
        <v>19</v>
      </c>
      <c r="C175" s="66" t="s">
        <v>89</v>
      </c>
      <c r="D175" s="15" t="s">
        <v>21</v>
      </c>
      <c r="E175" s="15" t="s">
        <v>22</v>
      </c>
      <c r="F175" s="60">
        <v>1.681611</v>
      </c>
      <c r="G175" s="17">
        <v>0.00062780206268321518</v>
      </c>
      <c r="H175" s="18"/>
      <c r="I175" s="16">
        <v>0</v>
      </c>
      <c r="J175" s="18"/>
      <c r="K175" s="16">
        <v>8.9047619047619051</v>
      </c>
      <c r="L175" s="16">
        <v>8.9047619047619051</v>
      </c>
      <c r="M175" s="18"/>
      <c r="N175" s="16">
        <v>89.373792476417762</v>
      </c>
      <c r="O175" s="16">
        <v>89.373792476417762</v>
      </c>
    </row>
    <row r="176" spans="1:15" ht="15">
      <c r="A176" s="67" t="s">
        <v>62</v>
      </c>
      <c r="B176" s="69" t="s">
        <v>19</v>
      </c>
      <c r="C176" s="66" t="s">
        <v>39</v>
      </c>
      <c r="D176" s="15" t="s">
        <v>21</v>
      </c>
      <c r="E176" s="15" t="s">
        <v>22</v>
      </c>
      <c r="F176" s="60">
        <v>0.89488100000000004</v>
      </c>
      <c r="G176" s="17">
        <v>0.00033408923803187435</v>
      </c>
      <c r="H176" s="18"/>
      <c r="I176" s="16">
        <v>0</v>
      </c>
      <c r="J176" s="18"/>
      <c r="K176" s="16">
        <v>9.1666666666666661</v>
      </c>
      <c r="L176" s="16">
        <v>9.1666666666666661</v>
      </c>
      <c r="M176" s="18"/>
      <c r="N176" s="16">
        <v>89.061256961018287</v>
      </c>
      <c r="O176" s="16">
        <v>89.061256961018287</v>
      </c>
    </row>
    <row r="177" spans="1:15" ht="15">
      <c r="A177" s="67" t="s">
        <v>62</v>
      </c>
      <c r="B177" s="69" t="s">
        <v>19</v>
      </c>
      <c r="C177" s="66" t="s">
        <v>40</v>
      </c>
      <c r="D177" s="15" t="s">
        <v>21</v>
      </c>
      <c r="E177" s="15" t="s">
        <v>22</v>
      </c>
      <c r="F177" s="60">
        <v>0.97521100000000005</v>
      </c>
      <c r="G177" s="17">
        <v>0.0003640791344439118</v>
      </c>
      <c r="H177" s="18"/>
      <c r="I177" s="16">
        <v>0</v>
      </c>
      <c r="J177" s="18"/>
      <c r="K177" s="16">
        <v>9.7307692307692299</v>
      </c>
      <c r="L177" s="16">
        <v>9.7307692307692299</v>
      </c>
      <c r="M177" s="18"/>
      <c r="N177" s="16">
        <v>88.388103543234806</v>
      </c>
      <c r="O177" s="16">
        <v>88.388103543234806</v>
      </c>
    </row>
    <row r="178" spans="1:15" ht="15">
      <c r="A178" s="67" t="s">
        <v>62</v>
      </c>
      <c r="B178" s="69" t="s">
        <v>19</v>
      </c>
      <c r="C178" s="66" t="s">
        <v>41</v>
      </c>
      <c r="D178" s="15" t="s">
        <v>21</v>
      </c>
      <c r="E178" s="15" t="s">
        <v>22</v>
      </c>
      <c r="F178" s="60">
        <v>1.3754139999999999</v>
      </c>
      <c r="G178" s="17">
        <v>0.0005134884026349564</v>
      </c>
      <c r="H178" s="18"/>
      <c r="I178" s="16">
        <v>0</v>
      </c>
      <c r="J178" s="18"/>
      <c r="K178" s="16">
        <v>9.9375</v>
      </c>
      <c r="L178" s="16">
        <v>9.9375</v>
      </c>
      <c r="M178" s="18"/>
      <c r="N178" s="16">
        <v>88.141408114558473</v>
      </c>
      <c r="O178" s="16">
        <v>88.141408114558473</v>
      </c>
    </row>
    <row r="179" spans="1:15" ht="15">
      <c r="A179" s="67" t="s">
        <v>62</v>
      </c>
      <c r="B179" s="69" t="s">
        <v>19</v>
      </c>
      <c r="C179" s="66" t="s">
        <v>76</v>
      </c>
      <c r="D179" s="15" t="s">
        <v>21</v>
      </c>
      <c r="E179" s="15" t="s">
        <v>22</v>
      </c>
      <c r="F179" s="60">
        <v>0.032084000000000001</v>
      </c>
      <c r="G179" s="17">
        <v>1.1978038547041067E-05</v>
      </c>
      <c r="H179" s="18"/>
      <c r="I179" s="16">
        <v>0</v>
      </c>
      <c r="J179" s="18"/>
      <c r="K179" s="16">
        <v>8</v>
      </c>
      <c r="L179" s="16">
        <v>8</v>
      </c>
      <c r="M179" s="18"/>
      <c r="N179" s="16">
        <v>90.453460620525064</v>
      </c>
      <c r="O179" s="16">
        <v>90.453460620525064</v>
      </c>
    </row>
    <row r="180" spans="1:15" ht="15">
      <c r="A180" s="67" t="s">
        <v>62</v>
      </c>
      <c r="B180" s="69" t="s">
        <v>19</v>
      </c>
      <c r="C180" s="66" t="s">
        <v>42</v>
      </c>
      <c r="D180" s="15" t="s">
        <v>21</v>
      </c>
      <c r="E180" s="15" t="s">
        <v>22</v>
      </c>
      <c r="F180" s="60">
        <v>1.5661339999999999</v>
      </c>
      <c r="G180" s="17">
        <v>0.00058469060658993932</v>
      </c>
      <c r="H180" s="18"/>
      <c r="I180" s="16">
        <v>0</v>
      </c>
      <c r="J180" s="18"/>
      <c r="K180" s="16">
        <v>10</v>
      </c>
      <c r="L180" s="16">
        <v>10</v>
      </c>
      <c r="M180" s="18"/>
      <c r="N180" s="16">
        <v>88.066825775656326</v>
      </c>
      <c r="O180" s="16">
        <v>88.066825775656326</v>
      </c>
    </row>
    <row r="181" spans="1:15" ht="15">
      <c r="A181" s="67" t="s">
        <v>62</v>
      </c>
      <c r="B181" s="69" t="s">
        <v>19</v>
      </c>
      <c r="C181" s="66" t="s">
        <v>103</v>
      </c>
      <c r="D181" s="15" t="s">
        <v>21</v>
      </c>
      <c r="E181" s="15" t="s">
        <v>22</v>
      </c>
      <c r="F181" s="60">
        <v>0.248138</v>
      </c>
      <c r="G181" s="17">
        <v>9.2638278549609651E-05</v>
      </c>
      <c r="H181" s="18"/>
      <c r="I181" s="16">
        <v>0</v>
      </c>
      <c r="J181" s="18"/>
      <c r="K181" s="16">
        <v>8</v>
      </c>
      <c r="L181" s="16">
        <v>8</v>
      </c>
      <c r="M181" s="18"/>
      <c r="N181" s="16">
        <v>90.453460620525064</v>
      </c>
      <c r="O181" s="16">
        <v>90.453460620525064</v>
      </c>
    </row>
    <row r="182" spans="1:15" ht="15">
      <c r="A182" s="67" t="s">
        <v>62</v>
      </c>
      <c r="B182" s="69" t="s">
        <v>19</v>
      </c>
      <c r="C182" s="66" t="s">
        <v>77</v>
      </c>
      <c r="D182" s="15" t="s">
        <v>21</v>
      </c>
      <c r="E182" s="15" t="s">
        <v>22</v>
      </c>
      <c r="F182" s="60">
        <v>0.016018999999999999</v>
      </c>
      <c r="G182" s="17">
        <v>5.9804325983372032E-06</v>
      </c>
      <c r="H182" s="18"/>
      <c r="I182" s="16">
        <v>0</v>
      </c>
      <c r="J182" s="18"/>
      <c r="K182" s="16">
        <v>8.50</v>
      </c>
      <c r="L182" s="16">
        <v>8.50</v>
      </c>
      <c r="M182" s="18"/>
      <c r="N182" s="16">
        <v>89.856801909307876</v>
      </c>
      <c r="O182" s="16">
        <v>89.856801909307876</v>
      </c>
    </row>
    <row r="183" spans="1:15" ht="15">
      <c r="A183" s="67" t="s">
        <v>62</v>
      </c>
      <c r="B183" s="69" t="s">
        <v>19</v>
      </c>
      <c r="C183" s="66" t="s">
        <v>43</v>
      </c>
      <c r="D183" s="15" t="s">
        <v>21</v>
      </c>
      <c r="E183" s="15" t="s">
        <v>22</v>
      </c>
      <c r="F183" s="60">
        <v>78.485157000000001</v>
      </c>
      <c r="G183" s="17">
        <v>0.02930115434224442</v>
      </c>
      <c r="H183" s="18"/>
      <c r="I183" s="16">
        <v>0</v>
      </c>
      <c r="J183" s="18"/>
      <c r="K183" s="16">
        <v>10.617142857142857</v>
      </c>
      <c r="L183" s="16">
        <v>10.617142857142857</v>
      </c>
      <c r="M183" s="18"/>
      <c r="N183" s="16">
        <v>87.330378452096838</v>
      </c>
      <c r="O183" s="16">
        <v>87.330378452096838</v>
      </c>
    </row>
    <row r="184" spans="1:15" ht="15">
      <c r="A184" s="67" t="s">
        <v>62</v>
      </c>
      <c r="B184" s="69" t="s">
        <v>19</v>
      </c>
      <c r="C184" s="66" t="s">
        <v>114</v>
      </c>
      <c r="D184" s="15" t="s">
        <v>21</v>
      </c>
      <c r="E184" s="15" t="s">
        <v>22</v>
      </c>
      <c r="F184" s="60">
        <v>2.269288</v>
      </c>
      <c r="G184" s="17">
        <v>0.00084720169362728236</v>
      </c>
      <c r="H184" s="18"/>
      <c r="I184" s="16">
        <v>0</v>
      </c>
      <c r="J184" s="18"/>
      <c r="K184" s="16">
        <v>14</v>
      </c>
      <c r="L184" s="16">
        <v>14</v>
      </c>
      <c r="M184" s="18"/>
      <c r="N184" s="16">
        <v>83.293556085918851</v>
      </c>
      <c r="O184" s="16">
        <v>83.293556085918851</v>
      </c>
    </row>
    <row r="185" spans="1:15" ht="15">
      <c r="A185" s="67" t="s">
        <v>62</v>
      </c>
      <c r="B185" s="69" t="s">
        <v>19</v>
      </c>
      <c r="C185" s="66" t="s">
        <v>115</v>
      </c>
      <c r="D185" s="15" t="s">
        <v>21</v>
      </c>
      <c r="E185" s="15" t="s">
        <v>22</v>
      </c>
      <c r="F185" s="60">
        <v>2.9185300000000001</v>
      </c>
      <c r="G185" s="17">
        <v>0.001089585614034901</v>
      </c>
      <c r="H185" s="18"/>
      <c r="I185" s="16">
        <v>0</v>
      </c>
      <c r="J185" s="18"/>
      <c r="K185" s="16">
        <v>13.222222222222221</v>
      </c>
      <c r="L185" s="16">
        <v>13.222222222222221</v>
      </c>
      <c r="M185" s="18"/>
      <c r="N185" s="16">
        <v>84.221691858923379</v>
      </c>
      <c r="O185" s="16">
        <v>84.221691858923379</v>
      </c>
    </row>
    <row r="186" spans="1:15" ht="15">
      <c r="A186" s="67" t="s">
        <v>62</v>
      </c>
      <c r="B186" s="69" t="s">
        <v>19</v>
      </c>
      <c r="C186" s="66" t="s">
        <v>45</v>
      </c>
      <c r="D186" s="15" t="s">
        <v>21</v>
      </c>
      <c r="E186" s="15" t="s">
        <v>22</v>
      </c>
      <c r="F186" s="60">
        <v>48.144762999999998</v>
      </c>
      <c r="G186" s="17">
        <v>0.017974062680842676</v>
      </c>
      <c r="H186" s="18"/>
      <c r="I186" s="16">
        <v>0</v>
      </c>
      <c r="J186" s="18"/>
      <c r="K186" s="16">
        <v>9.1201923076923084</v>
      </c>
      <c r="L186" s="16">
        <v>9.1201923076923084</v>
      </c>
      <c r="M186" s="18"/>
      <c r="N186" s="16">
        <v>89.116715623278878</v>
      </c>
      <c r="O186" s="16">
        <v>89.116715623278878</v>
      </c>
    </row>
    <row r="187" spans="1:15" ht="15">
      <c r="A187" s="67" t="s">
        <v>62</v>
      </c>
      <c r="B187" s="69" t="s">
        <v>19</v>
      </c>
      <c r="C187" s="66" t="s">
        <v>46</v>
      </c>
      <c r="D187" s="15" t="s">
        <v>21</v>
      </c>
      <c r="E187" s="15" t="s">
        <v>22</v>
      </c>
      <c r="F187" s="60">
        <v>0.95945999999999998</v>
      </c>
      <c r="G187" s="17">
        <v>0.00035819875527814553</v>
      </c>
      <c r="H187" s="18"/>
      <c r="I187" s="16">
        <v>0</v>
      </c>
      <c r="J187" s="18"/>
      <c r="K187" s="16">
        <v>10.052631578947368</v>
      </c>
      <c r="L187" s="16">
        <v>10.052631578947368</v>
      </c>
      <c r="M187" s="18"/>
      <c r="N187" s="16">
        <v>88.004019595528192</v>
      </c>
      <c r="O187" s="16">
        <v>88.004019595528192</v>
      </c>
    </row>
    <row r="188" spans="1:15" ht="15">
      <c r="A188" s="67" t="s">
        <v>62</v>
      </c>
      <c r="B188" s="69" t="s">
        <v>19</v>
      </c>
      <c r="C188" s="66" t="s">
        <v>116</v>
      </c>
      <c r="D188" s="15" t="s">
        <v>21</v>
      </c>
      <c r="E188" s="15" t="s">
        <v>22</v>
      </c>
      <c r="F188" s="60">
        <v>0.30849599999999999</v>
      </c>
      <c r="G188" s="17">
        <v>0.00011517195423288807</v>
      </c>
      <c r="H188" s="18"/>
      <c r="I188" s="16">
        <v>0</v>
      </c>
      <c r="J188" s="18"/>
      <c r="K188" s="16">
        <v>9.3571428571428577</v>
      </c>
      <c r="L188" s="16">
        <v>9.3571428571428577</v>
      </c>
      <c r="M188" s="18"/>
      <c r="N188" s="16">
        <v>88.833958404364125</v>
      </c>
      <c r="O188" s="16">
        <v>88.833958404364125</v>
      </c>
    </row>
    <row r="189" spans="1:15" ht="15">
      <c r="A189" s="67" t="s">
        <v>62</v>
      </c>
      <c r="B189" s="69" t="s">
        <v>19</v>
      </c>
      <c r="C189" s="66" t="s">
        <v>117</v>
      </c>
      <c r="D189" s="15" t="s">
        <v>21</v>
      </c>
      <c r="E189" s="15" t="s">
        <v>22</v>
      </c>
      <c r="F189" s="60">
        <v>1.547561</v>
      </c>
      <c r="G189" s="17">
        <v>0.00057775667971254896</v>
      </c>
      <c r="H189" s="18"/>
      <c r="I189" s="16">
        <v>0</v>
      </c>
      <c r="J189" s="18"/>
      <c r="K189" s="16">
        <v>10.50</v>
      </c>
      <c r="L189" s="16">
        <v>10.50</v>
      </c>
      <c r="M189" s="18"/>
      <c r="N189" s="16">
        <v>87.470167064439138</v>
      </c>
      <c r="O189" s="16">
        <v>87.470167064439138</v>
      </c>
    </row>
    <row r="190" spans="1:15" ht="15">
      <c r="A190" s="67" t="s">
        <v>62</v>
      </c>
      <c r="B190" s="69" t="s">
        <v>19</v>
      </c>
      <c r="C190" s="66" t="s">
        <v>94</v>
      </c>
      <c r="D190" s="15" t="s">
        <v>21</v>
      </c>
      <c r="E190" s="15" t="s">
        <v>22</v>
      </c>
      <c r="F190" s="60">
        <v>0.058076999999999997</v>
      </c>
      <c r="G190" s="17">
        <v>2.1682101505314299E-05</v>
      </c>
      <c r="H190" s="18"/>
      <c r="I190" s="16">
        <v>0</v>
      </c>
      <c r="J190" s="18"/>
      <c r="K190" s="16">
        <v>12.666666666666666</v>
      </c>
      <c r="L190" s="16">
        <v>12.666666666666666</v>
      </c>
      <c r="M190" s="18"/>
      <c r="N190" s="16">
        <v>84.884645982498014</v>
      </c>
      <c r="O190" s="16">
        <v>84.884645982498014</v>
      </c>
    </row>
    <row r="191" spans="1:15" ht="15">
      <c r="A191" s="67" t="s">
        <v>62</v>
      </c>
      <c r="B191" s="69" t="s">
        <v>19</v>
      </c>
      <c r="C191" s="66" t="s">
        <v>48</v>
      </c>
      <c r="D191" s="15" t="s">
        <v>21</v>
      </c>
      <c r="E191" s="15" t="s">
        <v>22</v>
      </c>
      <c r="F191" s="60">
        <v>0.68386999999999998</v>
      </c>
      <c r="G191" s="17">
        <v>0.00025531171989667665</v>
      </c>
      <c r="H191" s="18"/>
      <c r="I191" s="16">
        <v>0</v>
      </c>
      <c r="J191" s="18"/>
      <c r="K191" s="16">
        <v>10.705882352941176</v>
      </c>
      <c r="L191" s="16">
        <v>10.705882352941176</v>
      </c>
      <c r="M191" s="18"/>
      <c r="N191" s="16">
        <v>87.224484065702654</v>
      </c>
      <c r="O191" s="16">
        <v>87.224484065702654</v>
      </c>
    </row>
    <row r="192" spans="1:15" ht="15">
      <c r="A192" s="67" t="s">
        <v>62</v>
      </c>
      <c r="B192" s="69" t="s">
        <v>19</v>
      </c>
      <c r="C192" s="66" t="s">
        <v>78</v>
      </c>
      <c r="D192" s="15" t="s">
        <v>21</v>
      </c>
      <c r="E192" s="15" t="s">
        <v>22</v>
      </c>
      <c r="F192" s="60">
        <v>16.595565000000001</v>
      </c>
      <c r="G192" s="17">
        <v>0.006195683745166612</v>
      </c>
      <c r="H192" s="18"/>
      <c r="I192" s="16">
        <v>0</v>
      </c>
      <c r="J192" s="18"/>
      <c r="K192" s="16">
        <v>8.8260869565217384</v>
      </c>
      <c r="L192" s="16">
        <v>8.8260869565217384</v>
      </c>
      <c r="M192" s="18"/>
      <c r="N192" s="16">
        <v>89.467676662861891</v>
      </c>
      <c r="O192" s="16">
        <v>89.467676662861891</v>
      </c>
    </row>
    <row r="193" spans="1:15" ht="15">
      <c r="A193" s="67" t="s">
        <v>62</v>
      </c>
      <c r="B193" s="69" t="s">
        <v>19</v>
      </c>
      <c r="C193" s="66" t="s">
        <v>68</v>
      </c>
      <c r="D193" s="15" t="s">
        <v>21</v>
      </c>
      <c r="E193" s="15" t="s">
        <v>22</v>
      </c>
      <c r="F193" s="60">
        <v>0.27973500000000001</v>
      </c>
      <c r="G193" s="17">
        <v>0.00010443450358298632</v>
      </c>
      <c r="H193" s="18"/>
      <c r="I193" s="16">
        <v>0</v>
      </c>
      <c r="J193" s="18"/>
      <c r="K193" s="16">
        <v>11.80</v>
      </c>
      <c r="L193" s="16">
        <v>11.80</v>
      </c>
      <c r="M193" s="18"/>
      <c r="N193" s="16">
        <v>85.918854415274467</v>
      </c>
      <c r="O193" s="16">
        <v>85.918854415274467</v>
      </c>
    </row>
    <row r="194" spans="1:15" ht="15">
      <c r="A194" s="67" t="s">
        <v>62</v>
      </c>
      <c r="B194" s="69" t="s">
        <v>19</v>
      </c>
      <c r="C194" s="66" t="s">
        <v>118</v>
      </c>
      <c r="D194" s="15" t="s">
        <v>21</v>
      </c>
      <c r="E194" s="15" t="s">
        <v>22</v>
      </c>
      <c r="F194" s="60">
        <v>0.18684500000000001</v>
      </c>
      <c r="G194" s="17">
        <v>6.9755535853443715E-05</v>
      </c>
      <c r="H194" s="18"/>
      <c r="I194" s="16">
        <v>0</v>
      </c>
      <c r="J194" s="18"/>
      <c r="K194" s="16">
        <v>9.695652173913043</v>
      </c>
      <c r="L194" s="16">
        <v>9.695652173913043</v>
      </c>
      <c r="M194" s="18"/>
      <c r="N194" s="16">
        <v>88.430009339005906</v>
      </c>
      <c r="O194" s="16">
        <v>88.430009339005906</v>
      </c>
    </row>
    <row r="195" spans="1:15" ht="15">
      <c r="A195" s="67" t="s">
        <v>62</v>
      </c>
      <c r="B195" s="69" t="s">
        <v>19</v>
      </c>
      <c r="C195" s="66" t="s">
        <v>49</v>
      </c>
      <c r="D195" s="15" t="s">
        <v>21</v>
      </c>
      <c r="E195" s="15" t="s">
        <v>22</v>
      </c>
      <c r="F195" s="60">
        <v>0.932921</v>
      </c>
      <c r="G195" s="17">
        <v>0.00034829085211769413</v>
      </c>
      <c r="H195" s="18"/>
      <c r="I195" s="16">
        <v>0</v>
      </c>
      <c r="J195" s="18"/>
      <c r="K195" s="16">
        <v>10.866666666666667</v>
      </c>
      <c r="L195" s="16">
        <v>10.866666666666667</v>
      </c>
      <c r="M195" s="18"/>
      <c r="N195" s="16">
        <v>87.032617342879888</v>
      </c>
      <c r="O195" s="16">
        <v>87.032617342879888</v>
      </c>
    </row>
    <row r="196" spans="1:15" ht="15">
      <c r="A196" s="67" t="s">
        <v>62</v>
      </c>
      <c r="B196" s="69" t="s">
        <v>19</v>
      </c>
      <c r="C196" s="66" t="s">
        <v>119</v>
      </c>
      <c r="D196" s="15" t="s">
        <v>21</v>
      </c>
      <c r="E196" s="15" t="s">
        <v>22</v>
      </c>
      <c r="F196" s="60">
        <v>0.036930999999999999</v>
      </c>
      <c r="G196" s="17">
        <v>1.3787587008501859E-05</v>
      </c>
      <c r="H196" s="18"/>
      <c r="I196" s="16">
        <v>0</v>
      </c>
      <c r="J196" s="18"/>
      <c r="K196" s="16">
        <v>14</v>
      </c>
      <c r="L196" s="16">
        <v>14</v>
      </c>
      <c r="M196" s="18"/>
      <c r="N196" s="16">
        <v>83.293556085918851</v>
      </c>
      <c r="O196" s="16">
        <v>83.293556085918851</v>
      </c>
    </row>
    <row r="197" spans="1:15" ht="15">
      <c r="A197" s="67" t="s">
        <v>62</v>
      </c>
      <c r="B197" s="69" t="s">
        <v>19</v>
      </c>
      <c r="C197" s="66" t="s">
        <v>79</v>
      </c>
      <c r="D197" s="15" t="s">
        <v>21</v>
      </c>
      <c r="E197" s="15" t="s">
        <v>22</v>
      </c>
      <c r="F197" s="60">
        <v>15.905666</v>
      </c>
      <c r="G197" s="17">
        <v>0.0059381211963707922</v>
      </c>
      <c r="H197" s="18"/>
      <c r="I197" s="16">
        <v>0</v>
      </c>
      <c r="J197" s="18"/>
      <c r="K197" s="16">
        <v>8.2380952380952372</v>
      </c>
      <c r="L197" s="16">
        <v>8.2380952380952372</v>
      </c>
      <c r="M197" s="18"/>
      <c r="N197" s="16">
        <v>90.169337424707351</v>
      </c>
      <c r="O197" s="16">
        <v>90.169337424707351</v>
      </c>
    </row>
    <row r="198" spans="1:15" ht="15">
      <c r="A198" s="67" t="s">
        <v>62</v>
      </c>
      <c r="B198" s="69" t="s">
        <v>19</v>
      </c>
      <c r="C198" s="66" t="s">
        <v>50</v>
      </c>
      <c r="D198" s="15" t="s">
        <v>21</v>
      </c>
      <c r="E198" s="15" t="s">
        <v>22</v>
      </c>
      <c r="F198" s="60">
        <v>3.8684059999999998</v>
      </c>
      <c r="G198" s="17">
        <v>0.0014442063390975235</v>
      </c>
      <c r="H198" s="18"/>
      <c r="I198" s="16">
        <v>0</v>
      </c>
      <c r="J198" s="18"/>
      <c r="K198" s="16">
        <v>10.60</v>
      </c>
      <c r="L198" s="16">
        <v>10.60</v>
      </c>
      <c r="M198" s="18"/>
      <c r="N198" s="16">
        <v>87.350835322195707</v>
      </c>
      <c r="O198" s="16">
        <v>87.350835322195707</v>
      </c>
    </row>
    <row r="199" spans="1:15" ht="15">
      <c r="A199" s="67" t="s">
        <v>62</v>
      </c>
      <c r="B199" s="69" t="s">
        <v>19</v>
      </c>
      <c r="C199" s="66" t="s">
        <v>120</v>
      </c>
      <c r="D199" s="15" t="s">
        <v>21</v>
      </c>
      <c r="E199" s="15" t="s">
        <v>22</v>
      </c>
      <c r="F199" s="60">
        <v>0.0032789999999999998</v>
      </c>
      <c r="G199" s="17">
        <v>1.224161214179892E-06</v>
      </c>
      <c r="H199" s="18"/>
      <c r="I199" s="16">
        <v>0</v>
      </c>
      <c r="J199" s="18"/>
      <c r="K199" s="16">
        <v>14</v>
      </c>
      <c r="L199" s="16">
        <v>14</v>
      </c>
      <c r="M199" s="18"/>
      <c r="N199" s="16">
        <v>83.293556085918851</v>
      </c>
      <c r="O199" s="16">
        <v>83.293556085918851</v>
      </c>
    </row>
    <row r="200" spans="1:15" ht="15">
      <c r="A200" s="67" t="s">
        <v>62</v>
      </c>
      <c r="B200" s="69" t="s">
        <v>19</v>
      </c>
      <c r="C200" s="66" t="s">
        <v>51</v>
      </c>
      <c r="D200" s="15" t="s">
        <v>21</v>
      </c>
      <c r="E200" s="15" t="s">
        <v>22</v>
      </c>
      <c r="F200" s="60">
        <v>23.135432999999999</v>
      </c>
      <c r="G200" s="17">
        <v>0.0086372368868123037</v>
      </c>
      <c r="H200" s="18"/>
      <c r="I200" s="16">
        <v>0</v>
      </c>
      <c r="J200" s="18"/>
      <c r="K200" s="16">
        <v>10.078740157480315</v>
      </c>
      <c r="L200" s="16">
        <v>10.078740157480315</v>
      </c>
      <c r="M200" s="18"/>
      <c r="N200" s="16">
        <v>87.972863773889841</v>
      </c>
      <c r="O200" s="16">
        <v>87.972863773889841</v>
      </c>
    </row>
    <row r="201" spans="1:15" ht="15">
      <c r="A201" s="67" t="s">
        <v>62</v>
      </c>
      <c r="B201" s="69" t="s">
        <v>19</v>
      </c>
      <c r="C201" s="66" t="s">
        <v>121</v>
      </c>
      <c r="D201" s="15" t="s">
        <v>21</v>
      </c>
      <c r="E201" s="15" t="s">
        <v>22</v>
      </c>
      <c r="F201" s="60">
        <v>0.16117600000000001</v>
      </c>
      <c r="G201" s="17">
        <v>6.0172433015144343E-05</v>
      </c>
      <c r="H201" s="18"/>
      <c r="I201" s="16">
        <v>0</v>
      </c>
      <c r="J201" s="18"/>
      <c r="K201" s="16">
        <v>8.6666666666666661</v>
      </c>
      <c r="L201" s="16">
        <v>8.6666666666666661</v>
      </c>
      <c r="M201" s="18"/>
      <c r="N201" s="16">
        <v>89.657915672235475</v>
      </c>
      <c r="O201" s="16">
        <v>89.657915672235475</v>
      </c>
    </row>
    <row r="202" spans="1:15" ht="15">
      <c r="A202" s="67" t="s">
        <v>62</v>
      </c>
      <c r="B202" s="69" t="s">
        <v>19</v>
      </c>
      <c r="C202" s="66" t="s">
        <v>52</v>
      </c>
      <c r="D202" s="15" t="s">
        <v>21</v>
      </c>
      <c r="E202" s="15" t="s">
        <v>22</v>
      </c>
      <c r="F202" s="60">
        <v>5.1240569999999996</v>
      </c>
      <c r="G202" s="17">
        <v>0.0019129831773854757</v>
      </c>
      <c r="H202" s="18"/>
      <c r="I202" s="16">
        <v>0</v>
      </c>
      <c r="J202" s="18"/>
      <c r="K202" s="16">
        <v>10.806451612903226</v>
      </c>
      <c r="L202" s="16">
        <v>10.806451612903226</v>
      </c>
      <c r="M202" s="18"/>
      <c r="N202" s="16">
        <v>87.104473015628599</v>
      </c>
      <c r="O202" s="16">
        <v>87.104473015628599</v>
      </c>
    </row>
    <row r="203" spans="1:15" ht="15">
      <c r="A203" s="67" t="s">
        <v>62</v>
      </c>
      <c r="B203" s="69" t="s">
        <v>19</v>
      </c>
      <c r="C203" s="66" t="s">
        <v>104</v>
      </c>
      <c r="D203" s="15" t="s">
        <v>21</v>
      </c>
      <c r="E203" s="15" t="s">
        <v>22</v>
      </c>
      <c r="F203" s="60">
        <v>4.1300759999999999</v>
      </c>
      <c r="G203" s="17">
        <v>0.0015418965693245598</v>
      </c>
      <c r="H203" s="18"/>
      <c r="I203" s="16">
        <v>0</v>
      </c>
      <c r="J203" s="18"/>
      <c r="K203" s="16">
        <v>9.375</v>
      </c>
      <c r="L203" s="16">
        <v>9.375</v>
      </c>
      <c r="M203" s="18"/>
      <c r="N203" s="16">
        <v>88.812649164677808</v>
      </c>
      <c r="O203" s="16">
        <v>88.812649164677808</v>
      </c>
    </row>
    <row r="204" spans="1:15" ht="15">
      <c r="A204" s="67" t="s">
        <v>62</v>
      </c>
      <c r="B204" s="69" t="s">
        <v>19</v>
      </c>
      <c r="C204" s="66" t="s">
        <v>105</v>
      </c>
      <c r="D204" s="15" t="s">
        <v>21</v>
      </c>
      <c r="E204" s="15" t="s">
        <v>22</v>
      </c>
      <c r="F204" s="60">
        <v>0.019504000000000001</v>
      </c>
      <c r="G204" s="17">
        <v>7.2815005554634389E-06</v>
      </c>
      <c r="H204" s="18"/>
      <c r="I204" s="16">
        <v>0</v>
      </c>
      <c r="J204" s="18"/>
      <c r="K204" s="16">
        <v>9</v>
      </c>
      <c r="L204" s="16">
        <v>9</v>
      </c>
      <c r="M204" s="18"/>
      <c r="N204" s="16">
        <v>89.260143198090688</v>
      </c>
      <c r="O204" s="16">
        <v>89.260143198090688</v>
      </c>
    </row>
    <row r="205" spans="1:15" ht="15">
      <c r="A205" s="67" t="s">
        <v>62</v>
      </c>
      <c r="B205" s="69" t="s">
        <v>19</v>
      </c>
      <c r="C205" s="66" t="s">
        <v>122</v>
      </c>
      <c r="D205" s="15" t="s">
        <v>21</v>
      </c>
      <c r="E205" s="15" t="s">
        <v>22</v>
      </c>
      <c r="F205" s="60">
        <v>9.4677620000000005</v>
      </c>
      <c r="G205" s="17">
        <v>0.0035346346524813186</v>
      </c>
      <c r="H205" s="18"/>
      <c r="I205" s="16">
        <v>0</v>
      </c>
      <c r="J205" s="18"/>
      <c r="K205" s="16">
        <v>9.60</v>
      </c>
      <c r="L205" s="16">
        <v>9.60</v>
      </c>
      <c r="M205" s="18"/>
      <c r="N205" s="16">
        <v>88.544152744630082</v>
      </c>
      <c r="O205" s="16">
        <v>88.544152744630082</v>
      </c>
    </row>
    <row r="206" spans="1:15" ht="15">
      <c r="A206" s="67" t="s">
        <v>62</v>
      </c>
      <c r="B206" s="69" t="s">
        <v>19</v>
      </c>
      <c r="C206" s="66" t="s">
        <v>69</v>
      </c>
      <c r="D206" s="15" t="s">
        <v>21</v>
      </c>
      <c r="E206" s="15" t="s">
        <v>22</v>
      </c>
      <c r="F206" s="60">
        <v>66.126554999999996</v>
      </c>
      <c r="G206" s="17">
        <v>0.024687271685981522</v>
      </c>
      <c r="H206" s="18"/>
      <c r="I206" s="16">
        <v>0</v>
      </c>
      <c r="J206" s="18"/>
      <c r="K206" s="16">
        <v>10.007352941176471</v>
      </c>
      <c r="L206" s="16">
        <v>10.007352941176471</v>
      </c>
      <c r="M206" s="18"/>
      <c r="N206" s="16">
        <v>88.058051382844297</v>
      </c>
      <c r="O206" s="16">
        <v>88.058051382844297</v>
      </c>
    </row>
    <row r="207" spans="1:15" ht="15">
      <c r="A207" s="67" t="s">
        <v>62</v>
      </c>
      <c r="B207" s="69" t="s">
        <v>19</v>
      </c>
      <c r="C207" s="66" t="s">
        <v>123</v>
      </c>
      <c r="D207" s="15" t="s">
        <v>21</v>
      </c>
      <c r="E207" s="15" t="s">
        <v>22</v>
      </c>
      <c r="F207" s="60">
        <v>0.44080399999999997</v>
      </c>
      <c r="G207" s="17">
        <v>0.00016456698989184297</v>
      </c>
      <c r="H207" s="18"/>
      <c r="I207" s="16">
        <v>0</v>
      </c>
      <c r="J207" s="18"/>
      <c r="K207" s="16">
        <v>9.3529411764705888</v>
      </c>
      <c r="L207" s="16">
        <v>9.3529411764705888</v>
      </c>
      <c r="M207" s="18"/>
      <c r="N207" s="16">
        <v>88.838972343113852</v>
      </c>
      <c r="O207" s="16">
        <v>88.838972343113852</v>
      </c>
    </row>
    <row r="208" spans="1:15" ht="15">
      <c r="A208" s="67" t="s">
        <v>62</v>
      </c>
      <c r="B208" s="69" t="s">
        <v>19</v>
      </c>
      <c r="C208" s="66" t="s">
        <v>106</v>
      </c>
      <c r="D208" s="15" t="s">
        <v>21</v>
      </c>
      <c r="E208" s="15" t="s">
        <v>22</v>
      </c>
      <c r="F208" s="60">
        <v>9.6302129999999995</v>
      </c>
      <c r="G208" s="17">
        <v>0.003595283085968582</v>
      </c>
      <c r="H208" s="18"/>
      <c r="I208" s="16">
        <v>0</v>
      </c>
      <c r="J208" s="18"/>
      <c r="K208" s="16">
        <v>9.8235294117647065</v>
      </c>
      <c r="L208" s="16">
        <v>9.8235294117647065</v>
      </c>
      <c r="M208" s="18"/>
      <c r="N208" s="16">
        <v>88.277411203144737</v>
      </c>
      <c r="O208" s="16">
        <v>88.277411203144737</v>
      </c>
    </row>
    <row r="209" spans="1:15" ht="15">
      <c r="A209" s="67" t="s">
        <v>62</v>
      </c>
      <c r="B209" s="69" t="s">
        <v>19</v>
      </c>
      <c r="C209" s="66" t="s">
        <v>53</v>
      </c>
      <c r="D209" s="15" t="s">
        <v>21</v>
      </c>
      <c r="E209" s="15" t="s">
        <v>22</v>
      </c>
      <c r="F209" s="60">
        <v>31.140153000000002</v>
      </c>
      <c r="G209" s="17">
        <v>0.011625668650877588</v>
      </c>
      <c r="H209" s="18"/>
      <c r="I209" s="16">
        <v>0</v>
      </c>
      <c r="J209" s="18"/>
      <c r="K209" s="16">
        <v>12.021978021978022</v>
      </c>
      <c r="L209" s="16">
        <v>12.021978021978022</v>
      </c>
      <c r="M209" s="18"/>
      <c r="N209" s="16">
        <v>85.653964174250561</v>
      </c>
      <c r="O209" s="16">
        <v>85.653964174250561</v>
      </c>
    </row>
    <row r="210" spans="1:15" ht="15">
      <c r="A210" s="67" t="s">
        <v>62</v>
      </c>
      <c r="B210" s="69" t="s">
        <v>19</v>
      </c>
      <c r="C210" s="66" t="s">
        <v>54</v>
      </c>
      <c r="D210" s="15" t="s">
        <v>21</v>
      </c>
      <c r="E210" s="15" t="s">
        <v>22</v>
      </c>
      <c r="F210" s="60">
        <v>2.823105</v>
      </c>
      <c r="G210" s="17">
        <v>0.0010539602453666741</v>
      </c>
      <c r="H210" s="18"/>
      <c r="I210" s="16">
        <v>0</v>
      </c>
      <c r="J210" s="18"/>
      <c r="K210" s="16">
        <v>9.4318181818181817</v>
      </c>
      <c r="L210" s="16">
        <v>9.4318181818181817</v>
      </c>
      <c r="M210" s="18"/>
      <c r="N210" s="16">
        <v>88.744847038403122</v>
      </c>
      <c r="O210" s="16">
        <v>88.744847038403122</v>
      </c>
    </row>
    <row r="211" spans="1:15" ht="15">
      <c r="A211" s="67" t="s">
        <v>62</v>
      </c>
      <c r="B211" s="69" t="s">
        <v>19</v>
      </c>
      <c r="C211" s="66" t="s">
        <v>124</v>
      </c>
      <c r="D211" s="15" t="s">
        <v>21</v>
      </c>
      <c r="E211" s="15" t="s">
        <v>22</v>
      </c>
      <c r="F211" s="60">
        <v>0.12182800000000001</v>
      </c>
      <c r="G211" s="17">
        <v>4.5482498444985633E-05</v>
      </c>
      <c r="H211" s="18"/>
      <c r="I211" s="16">
        <v>0</v>
      </c>
      <c r="J211" s="18"/>
      <c r="K211" s="16">
        <v>10.333333333333334</v>
      </c>
      <c r="L211" s="16">
        <v>10.333333333333334</v>
      </c>
      <c r="M211" s="18"/>
      <c r="N211" s="16">
        <v>87.669053301511539</v>
      </c>
      <c r="O211" s="16">
        <v>87.669053301511539</v>
      </c>
    </row>
    <row r="212" spans="1:15" ht="15">
      <c r="A212" s="67" t="s">
        <v>62</v>
      </c>
      <c r="B212" s="69" t="s">
        <v>19</v>
      </c>
      <c r="C212" s="66" t="s">
        <v>90</v>
      </c>
      <c r="D212" s="15" t="s">
        <v>21</v>
      </c>
      <c r="E212" s="15" t="s">
        <v>22</v>
      </c>
      <c r="F212" s="60">
        <v>0.54615199999999997</v>
      </c>
      <c r="G212" s="17">
        <v>0.00020389694890112119</v>
      </c>
      <c r="H212" s="18"/>
      <c r="I212" s="16">
        <v>0</v>
      </c>
      <c r="J212" s="18"/>
      <c r="K212" s="16">
        <v>11.545454545454545</v>
      </c>
      <c r="L212" s="16">
        <v>11.545454545454545</v>
      </c>
      <c r="M212" s="18"/>
      <c r="N212" s="16">
        <v>86.222607940985029</v>
      </c>
      <c r="O212" s="16">
        <v>86.222607940985029</v>
      </c>
    </row>
    <row r="213" spans="1:15" ht="15">
      <c r="A213" s="67" t="s">
        <v>62</v>
      </c>
      <c r="B213" s="69" t="s">
        <v>19</v>
      </c>
      <c r="C213" s="66" t="s">
        <v>91</v>
      </c>
      <c r="D213" s="15" t="s">
        <v>21</v>
      </c>
      <c r="E213" s="15" t="s">
        <v>22</v>
      </c>
      <c r="F213" s="60">
        <v>0.47586800000000001</v>
      </c>
      <c r="G213" s="17">
        <v>0.00017765756287568067</v>
      </c>
      <c r="H213" s="18"/>
      <c r="I213" s="16">
        <v>0</v>
      </c>
      <c r="J213" s="18"/>
      <c r="K213" s="16">
        <v>9.60</v>
      </c>
      <c r="L213" s="16">
        <v>9.60</v>
      </c>
      <c r="M213" s="18"/>
      <c r="N213" s="16">
        <v>88.544152744630082</v>
      </c>
      <c r="O213" s="16">
        <v>88.544152744630082</v>
      </c>
    </row>
    <row r="214" spans="1:15" ht="15">
      <c r="A214" s="67" t="s">
        <v>62</v>
      </c>
      <c r="B214" s="69" t="s">
        <v>19</v>
      </c>
      <c r="C214" s="66" t="s">
        <v>80</v>
      </c>
      <c r="D214" s="15" t="s">
        <v>21</v>
      </c>
      <c r="E214" s="15" t="s">
        <v>22</v>
      </c>
      <c r="F214" s="60">
        <v>0.18900800000000001</v>
      </c>
      <c r="G214" s="17">
        <v>7.056305665438032E-05</v>
      </c>
      <c r="H214" s="18"/>
      <c r="I214" s="16">
        <v>0</v>
      </c>
      <c r="J214" s="18"/>
      <c r="K214" s="16">
        <v>9.50</v>
      </c>
      <c r="L214" s="16">
        <v>9.50</v>
      </c>
      <c r="M214" s="18"/>
      <c r="N214" s="16">
        <v>88.663484486873514</v>
      </c>
      <c r="O214" s="16">
        <v>88.663484486873514</v>
      </c>
    </row>
    <row r="215" spans="1:15" ht="15">
      <c r="A215" s="67" t="s">
        <v>62</v>
      </c>
      <c r="B215" s="69" t="s">
        <v>19</v>
      </c>
      <c r="C215" s="66" t="s">
        <v>125</v>
      </c>
      <c r="D215" s="15" t="s">
        <v>21</v>
      </c>
      <c r="E215" s="15" t="s">
        <v>22</v>
      </c>
      <c r="F215" s="60">
        <v>14.076663</v>
      </c>
      <c r="G215" s="17">
        <v>0.005255292732443172</v>
      </c>
      <c r="H215" s="18"/>
      <c r="I215" s="16">
        <v>0</v>
      </c>
      <c r="J215" s="18"/>
      <c r="K215" s="16">
        <v>11.19047619047619</v>
      </c>
      <c r="L215" s="16">
        <v>11.19047619047619</v>
      </c>
      <c r="M215" s="18"/>
      <c r="N215" s="16">
        <v>86.646209796567803</v>
      </c>
      <c r="O215" s="16">
        <v>86.646209796567803</v>
      </c>
    </row>
    <row r="216" spans="1:15" ht="15">
      <c r="A216" s="67" t="s">
        <v>62</v>
      </c>
      <c r="B216" s="69" t="s">
        <v>19</v>
      </c>
      <c r="C216" s="66" t="s">
        <v>55</v>
      </c>
      <c r="D216" s="15" t="s">
        <v>21</v>
      </c>
      <c r="E216" s="15" t="s">
        <v>22</v>
      </c>
      <c r="F216" s="60">
        <v>118.301374</v>
      </c>
      <c r="G216" s="17">
        <v>0.044165890099112384</v>
      </c>
      <c r="H216" s="18"/>
      <c r="I216" s="16">
        <v>0</v>
      </c>
      <c r="J216" s="18"/>
      <c r="K216" s="16">
        <v>11.338461538461539</v>
      </c>
      <c r="L216" s="16">
        <v>11.338461538461539</v>
      </c>
      <c r="M216" s="18"/>
      <c r="N216" s="16">
        <v>86.469616302551856</v>
      </c>
      <c r="O216" s="16">
        <v>86.469616302551856</v>
      </c>
    </row>
    <row r="217" spans="1:15" ht="15">
      <c r="A217" s="67" t="s">
        <v>62</v>
      </c>
      <c r="B217" s="69" t="s">
        <v>19</v>
      </c>
      <c r="C217" s="66" t="s">
        <v>56</v>
      </c>
      <c r="D217" s="15" t="s">
        <v>21</v>
      </c>
      <c r="E217" s="15" t="s">
        <v>22</v>
      </c>
      <c r="F217" s="60">
        <v>85.631315000000001</v>
      </c>
      <c r="G217" s="17">
        <v>0.031969055975059717</v>
      </c>
      <c r="H217" s="18"/>
      <c r="I217" s="16">
        <v>0</v>
      </c>
      <c r="J217" s="18"/>
      <c r="K217" s="16">
        <v>10.761111111111111</v>
      </c>
      <c r="L217" s="16">
        <v>10.761111111111111</v>
      </c>
      <c r="M217" s="18"/>
      <c r="N217" s="16">
        <v>87.158578626359059</v>
      </c>
      <c r="O217" s="16">
        <v>87.158578626359059</v>
      </c>
    </row>
    <row r="218" spans="1:15" ht="15">
      <c r="A218" s="67" t="s">
        <v>62</v>
      </c>
      <c r="B218" s="69" t="s">
        <v>19</v>
      </c>
      <c r="C218" s="66" t="s">
        <v>126</v>
      </c>
      <c r="D218" s="15" t="s">
        <v>21</v>
      </c>
      <c r="E218" s="15" t="s">
        <v>22</v>
      </c>
      <c r="F218" s="60">
        <v>0.017794000000000001</v>
      </c>
      <c r="G218" s="17">
        <v>6.6430999222680693E-06</v>
      </c>
      <c r="H218" s="27"/>
      <c r="I218" s="16">
        <v>0</v>
      </c>
      <c r="J218" s="27"/>
      <c r="K218" s="16">
        <v>9</v>
      </c>
      <c r="L218" s="25">
        <v>9</v>
      </c>
      <c r="M218" s="27"/>
      <c r="N218" s="25">
        <v>89.260143198090688</v>
      </c>
      <c r="O218" s="25">
        <v>89.260143198090688</v>
      </c>
    </row>
    <row r="219" spans="1:15" ht="15">
      <c r="A219" s="67" t="s">
        <v>62</v>
      </c>
      <c r="B219" s="69" t="s">
        <v>19</v>
      </c>
      <c r="C219" s="66" t="s">
        <v>60</v>
      </c>
      <c r="D219" s="15" t="s">
        <v>21</v>
      </c>
      <c r="E219" s="15" t="s">
        <v>22</v>
      </c>
      <c r="F219" s="60">
        <v>0.000101</v>
      </c>
      <c r="G219" s="17">
        <v>3.7706704065925315E-08</v>
      </c>
      <c r="H219" s="18"/>
      <c r="I219" s="16">
        <v>0</v>
      </c>
      <c r="J219" s="18"/>
      <c r="K219" s="16">
        <v>7</v>
      </c>
      <c r="L219" s="16">
        <v>7</v>
      </c>
      <c r="M219" s="18"/>
      <c r="N219" s="16">
        <v>91.646778042959426</v>
      </c>
      <c r="O219" s="16">
        <v>91.646778042959426</v>
      </c>
    </row>
    <row r="220" spans="1:15" ht="15">
      <c r="A220" s="67" t="s">
        <v>62</v>
      </c>
      <c r="B220" s="69" t="s">
        <v>19</v>
      </c>
      <c r="C220" s="66" t="s">
        <v>57</v>
      </c>
      <c r="D220" s="15" t="s">
        <v>21</v>
      </c>
      <c r="E220" s="15" t="s">
        <v>22</v>
      </c>
      <c r="F220" s="60">
        <v>0.632992</v>
      </c>
      <c r="G220" s="17">
        <v>0.00023631724772374451</v>
      </c>
      <c r="H220" s="18"/>
      <c r="I220" s="16">
        <v>0</v>
      </c>
      <c r="J220" s="18"/>
      <c r="K220" s="16">
        <v>10.916666666666666</v>
      </c>
      <c r="L220" s="16">
        <v>10.916666666666666</v>
      </c>
      <c r="M220" s="18"/>
      <c r="N220" s="16">
        <v>86.972951471758151</v>
      </c>
      <c r="O220" s="16">
        <v>86.972951471758151</v>
      </c>
    </row>
    <row r="221" spans="1:15" ht="15">
      <c r="A221" s="67" t="s">
        <v>62</v>
      </c>
      <c r="B221" s="69" t="s">
        <v>127</v>
      </c>
      <c r="C221" s="66" t="s">
        <v>20</v>
      </c>
      <c r="D221" s="24" t="s">
        <v>21</v>
      </c>
      <c r="E221" s="24" t="s">
        <v>22</v>
      </c>
      <c r="F221" s="60">
        <v>2.3081749999999999</v>
      </c>
      <c r="G221" s="17">
        <v>0.00086171952136007083</v>
      </c>
      <c r="H221" s="27"/>
      <c r="I221" s="16">
        <v>0</v>
      </c>
      <c r="J221" s="27"/>
      <c r="K221" s="16">
        <v>11</v>
      </c>
      <c r="L221" s="25">
        <v>11</v>
      </c>
      <c r="M221" s="27"/>
      <c r="N221" s="25">
        <v>86.873508353221965</v>
      </c>
      <c r="O221" s="25">
        <v>86.873508353221965</v>
      </c>
    </row>
    <row r="222" spans="1:15" ht="15">
      <c r="A222" s="67" t="s">
        <v>62</v>
      </c>
      <c r="B222" s="69" t="s">
        <v>127</v>
      </c>
      <c r="C222" s="66" t="s">
        <v>64</v>
      </c>
      <c r="D222" s="15" t="s">
        <v>21</v>
      </c>
      <c r="E222" s="15" t="s">
        <v>22</v>
      </c>
      <c r="F222" s="60">
        <v>0.41220299999999999</v>
      </c>
      <c r="G222" s="17">
        <v>0.00015388927263452091</v>
      </c>
      <c r="H222" s="18"/>
      <c r="I222" s="16">
        <v>0</v>
      </c>
      <c r="J222" s="18"/>
      <c r="K222" s="16">
        <v>8.50</v>
      </c>
      <c r="L222" s="16">
        <v>8.50</v>
      </c>
      <c r="M222" s="18"/>
      <c r="N222" s="16">
        <v>89.856801909307876</v>
      </c>
      <c r="O222" s="16">
        <v>89.856801909307876</v>
      </c>
    </row>
    <row r="223" spans="1:15" ht="15">
      <c r="A223" s="67" t="s">
        <v>62</v>
      </c>
      <c r="B223" s="69" t="s">
        <v>127</v>
      </c>
      <c r="C223" s="66" t="s">
        <v>88</v>
      </c>
      <c r="D223" s="24" t="s">
        <v>21</v>
      </c>
      <c r="E223" s="24" t="s">
        <v>22</v>
      </c>
      <c r="F223" s="60">
        <v>0.74903399999999998</v>
      </c>
      <c r="G223" s="17">
        <v>0.00027963963735956734</v>
      </c>
      <c r="H223" s="18"/>
      <c r="I223" s="16">
        <v>0</v>
      </c>
      <c r="J223" s="18"/>
      <c r="K223" s="16">
        <v>11</v>
      </c>
      <c r="L223" s="16">
        <v>11</v>
      </c>
      <c r="M223" s="18"/>
      <c r="N223" s="16">
        <v>86.873508353221965</v>
      </c>
      <c r="O223" s="16">
        <v>86.873508353221965</v>
      </c>
    </row>
    <row r="224" spans="1:15" ht="15">
      <c r="A224" s="67" t="s">
        <v>62</v>
      </c>
      <c r="B224" s="69" t="s">
        <v>127</v>
      </c>
      <c r="C224" s="66" t="s">
        <v>33</v>
      </c>
      <c r="D224" s="24" t="s">
        <v>21</v>
      </c>
      <c r="E224" s="24" t="s">
        <v>22</v>
      </c>
      <c r="F224" s="60">
        <v>0.85488500000000001</v>
      </c>
      <c r="G224" s="17">
        <v>0.00031915738322176794</v>
      </c>
      <c r="H224" s="18"/>
      <c r="I224" s="16">
        <v>0</v>
      </c>
      <c r="J224" s="18"/>
      <c r="K224" s="16">
        <v>11</v>
      </c>
      <c r="L224" s="16">
        <v>11</v>
      </c>
      <c r="M224" s="18"/>
      <c r="N224" s="16">
        <v>86.873508353221965</v>
      </c>
      <c r="O224" s="16">
        <v>86.873508353221965</v>
      </c>
    </row>
    <row r="225" spans="1:15" ht="15">
      <c r="A225" s="67" t="s">
        <v>62</v>
      </c>
      <c r="B225" s="69" t="s">
        <v>127</v>
      </c>
      <c r="C225" s="66" t="s">
        <v>45</v>
      </c>
      <c r="D225" s="24" t="s">
        <v>21</v>
      </c>
      <c r="E225" s="24" t="s">
        <v>22</v>
      </c>
      <c r="F225" s="60">
        <v>0.038914999999999998</v>
      </c>
      <c r="G225" s="17">
        <v>1.4528281076489936E-05</v>
      </c>
      <c r="H225" s="27"/>
      <c r="I225" s="16">
        <v>0</v>
      </c>
      <c r="J225" s="27"/>
      <c r="K225" s="16">
        <v>13</v>
      </c>
      <c r="L225" s="25">
        <v>13</v>
      </c>
      <c r="M225" s="27"/>
      <c r="N225" s="25">
        <v>84.486873508353227</v>
      </c>
      <c r="O225" s="25">
        <v>84.486873508353227</v>
      </c>
    </row>
    <row r="226" spans="1:15" ht="15">
      <c r="A226" s="67" t="s">
        <v>62</v>
      </c>
      <c r="B226" s="69" t="s">
        <v>127</v>
      </c>
      <c r="C226" s="66" t="s">
        <v>68</v>
      </c>
      <c r="D226" s="15" t="s">
        <v>21</v>
      </c>
      <c r="E226" s="15" t="s">
        <v>22</v>
      </c>
      <c r="F226" s="60">
        <v>0.031440999999999997</v>
      </c>
      <c r="G226" s="17">
        <v>1.1737984975611462E-05</v>
      </c>
      <c r="H226" s="18"/>
      <c r="I226" s="16">
        <v>0</v>
      </c>
      <c r="J226" s="18"/>
      <c r="K226" s="16">
        <v>9</v>
      </c>
      <c r="L226" s="16">
        <v>9</v>
      </c>
      <c r="M226" s="18"/>
      <c r="N226" s="16">
        <v>89.260143198090688</v>
      </c>
      <c r="O226" s="16">
        <v>89.260143198090688</v>
      </c>
    </row>
    <row r="227" spans="1:15" ht="15">
      <c r="A227" s="67" t="s">
        <v>62</v>
      </c>
      <c r="B227" s="69" t="s">
        <v>127</v>
      </c>
      <c r="C227" s="66" t="s">
        <v>69</v>
      </c>
      <c r="D227" s="24" t="s">
        <v>21</v>
      </c>
      <c r="E227" s="24" t="s">
        <v>22</v>
      </c>
      <c r="F227" s="60">
        <v>64.109665000000007</v>
      </c>
      <c r="G227" s="17">
        <v>0.023934298672481286</v>
      </c>
      <c r="H227" s="29"/>
      <c r="I227" s="16">
        <v>0</v>
      </c>
      <c r="J227" s="29"/>
      <c r="K227" s="16">
        <v>9.2972972972972965</v>
      </c>
      <c r="L227" s="30">
        <v>9.2972972972972965</v>
      </c>
      <c r="M227" s="29"/>
      <c r="N227" s="30">
        <v>88.905373153583184</v>
      </c>
      <c r="O227" s="30">
        <v>88.905373153583184</v>
      </c>
    </row>
    <row r="228" spans="1:15" ht="15">
      <c r="A228" s="67" t="s">
        <v>62</v>
      </c>
      <c r="B228" s="69" t="s">
        <v>127</v>
      </c>
      <c r="C228" s="66" t="s">
        <v>106</v>
      </c>
      <c r="D228" s="24" t="s">
        <v>21</v>
      </c>
      <c r="E228" s="24" t="s">
        <v>22</v>
      </c>
      <c r="F228" s="60">
        <v>1.9138660000000001</v>
      </c>
      <c r="G228" s="17">
        <v>0.00071451068201818034</v>
      </c>
      <c r="H228" s="18"/>
      <c r="I228" s="16">
        <v>0</v>
      </c>
      <c r="J228" s="18"/>
      <c r="K228" s="16">
        <v>10</v>
      </c>
      <c r="L228" s="16">
        <v>10</v>
      </c>
      <c r="M228" s="18"/>
      <c r="N228" s="16">
        <v>88.066825775656326</v>
      </c>
      <c r="O228" s="16">
        <v>88.066825775656326</v>
      </c>
    </row>
    <row r="229" spans="1:15" ht="15.75" thickBot="1">
      <c r="A229" s="67" t="s">
        <v>62</v>
      </c>
      <c r="B229" s="69" t="s">
        <v>127</v>
      </c>
      <c r="C229" s="66" t="s">
        <v>56</v>
      </c>
      <c r="D229" s="24" t="s">
        <v>21</v>
      </c>
      <c r="E229" s="24" t="s">
        <v>22</v>
      </c>
      <c r="F229" s="60">
        <v>0.142678</v>
      </c>
      <c r="G229" s="17">
        <v>5.3266506165525659E-05</v>
      </c>
      <c r="H229" s="18"/>
      <c r="I229" s="16">
        <v>0</v>
      </c>
      <c r="J229" s="18"/>
      <c r="K229" s="16">
        <v>13</v>
      </c>
      <c r="L229" s="16">
        <v>13</v>
      </c>
      <c r="M229" s="18"/>
      <c r="N229" s="16">
        <v>84.486873508353227</v>
      </c>
      <c r="O229" s="16">
        <v>84.486873508353227</v>
      </c>
    </row>
    <row r="230" spans="1:15" ht="15.75" thickBot="1">
      <c r="A230" s="74" t="s">
        <v>128</v>
      </c>
      <c r="B230" s="69"/>
      <c r="C230" s="68"/>
      <c r="D230" s="19"/>
      <c r="E230" s="19"/>
      <c r="F230" s="61">
        <v>1669.2312910000001</v>
      </c>
      <c r="G230" s="21">
        <v>0.62318030007246994</v>
      </c>
      <c r="H230" s="22"/>
      <c r="I230" s="20">
        <v>2.8538725677222434</v>
      </c>
      <c r="J230" s="22"/>
      <c r="K230" s="20">
        <v>11.720717283479589</v>
      </c>
      <c r="L230" s="20">
        <v>14.574589851201832</v>
      </c>
      <c r="M230" s="22"/>
      <c r="N230" s="20">
        <v>86.01346386219619</v>
      </c>
      <c r="O230" s="23">
        <v>82.607888005725727</v>
      </c>
    </row>
    <row r="231" spans="1:15" ht="15">
      <c r="A231" s="67" t="s">
        <v>129</v>
      </c>
      <c r="B231" s="69" t="s">
        <v>130</v>
      </c>
      <c r="C231" s="66" t="s">
        <v>35</v>
      </c>
      <c r="D231" s="15" t="s">
        <v>72</v>
      </c>
      <c r="E231" s="15" t="s">
        <v>73</v>
      </c>
      <c r="F231" s="60">
        <v>5.4415950000000004</v>
      </c>
      <c r="G231" s="17">
        <v>0.0020315308149665232</v>
      </c>
      <c r="H231" s="18"/>
      <c r="I231" s="16">
        <v>12</v>
      </c>
      <c r="J231" s="18"/>
      <c r="K231" s="16">
        <v>20</v>
      </c>
      <c r="L231" s="16">
        <v>32</v>
      </c>
      <c r="M231" s="18"/>
      <c r="N231" s="16">
        <v>76.133651551312653</v>
      </c>
      <c r="O231" s="16">
        <v>61.813842482100235</v>
      </c>
    </row>
    <row r="232" spans="1:15" ht="15">
      <c r="A232" s="67" t="s">
        <v>129</v>
      </c>
      <c r="B232" s="69" t="s">
        <v>130</v>
      </c>
      <c r="C232" s="67" t="s">
        <v>123</v>
      </c>
      <c r="D232" s="24" t="s">
        <v>72</v>
      </c>
      <c r="E232" s="24" t="s">
        <v>73</v>
      </c>
      <c r="F232" s="62">
        <v>0.014692</v>
      </c>
      <c r="G232" s="26">
        <v>5.4850187736294524E-06</v>
      </c>
      <c r="H232" s="27"/>
      <c r="I232" s="25">
        <v>12</v>
      </c>
      <c r="J232" s="27"/>
      <c r="K232" s="25">
        <v>33</v>
      </c>
      <c r="L232" s="25">
        <v>45</v>
      </c>
      <c r="M232" s="27"/>
      <c r="N232" s="25">
        <v>60.620525059665873</v>
      </c>
      <c r="O232" s="25">
        <v>46.300715990453462</v>
      </c>
    </row>
    <row r="233" spans="1:15" ht="15">
      <c r="A233" s="67" t="s">
        <v>129</v>
      </c>
      <c r="B233" s="69" t="s">
        <v>131</v>
      </c>
      <c r="C233" s="66" t="s">
        <v>24</v>
      </c>
      <c r="D233" s="15" t="s">
        <v>72</v>
      </c>
      <c r="E233" s="15" t="s">
        <v>73</v>
      </c>
      <c r="F233" s="60">
        <v>0.61713099999999999</v>
      </c>
      <c r="G233" s="17">
        <v>0.00023039580185057974</v>
      </c>
      <c r="H233" s="18"/>
      <c r="I233" s="16">
        <v>12</v>
      </c>
      <c r="J233" s="18"/>
      <c r="K233" s="16">
        <v>22</v>
      </c>
      <c r="L233" s="16">
        <v>34</v>
      </c>
      <c r="M233" s="18"/>
      <c r="N233" s="16">
        <v>73.747016706443915</v>
      </c>
      <c r="O233" s="16">
        <v>59.427207637231504</v>
      </c>
    </row>
    <row r="234" spans="1:15" ht="15">
      <c r="A234" s="67" t="s">
        <v>129</v>
      </c>
      <c r="B234" s="69" t="s">
        <v>131</v>
      </c>
      <c r="C234" s="66" t="s">
        <v>64</v>
      </c>
      <c r="D234" s="15" t="s">
        <v>72</v>
      </c>
      <c r="E234" s="15" t="s">
        <v>73</v>
      </c>
      <c r="F234" s="60">
        <v>1.062052</v>
      </c>
      <c r="G234" s="17">
        <v>0.00039649980660023872</v>
      </c>
      <c r="H234" s="18"/>
      <c r="I234" s="16">
        <v>12</v>
      </c>
      <c r="J234" s="18"/>
      <c r="K234" s="16">
        <v>20</v>
      </c>
      <c r="L234" s="16">
        <v>32</v>
      </c>
      <c r="M234" s="18"/>
      <c r="N234" s="16">
        <v>76.133651551312653</v>
      </c>
      <c r="O234" s="16">
        <v>61.813842482100235</v>
      </c>
    </row>
    <row r="235" spans="1:15" ht="15">
      <c r="A235" s="67" t="s">
        <v>129</v>
      </c>
      <c r="B235" s="69" t="s">
        <v>131</v>
      </c>
      <c r="C235" s="66" t="s">
        <v>100</v>
      </c>
      <c r="D235" s="15" t="s">
        <v>72</v>
      </c>
      <c r="E235" s="15" t="s">
        <v>73</v>
      </c>
      <c r="F235" s="60">
        <v>2.6492059999999999</v>
      </c>
      <c r="G235" s="17">
        <v>0.00098903788764033397</v>
      </c>
      <c r="H235" s="18"/>
      <c r="I235" s="16">
        <v>12</v>
      </c>
      <c r="J235" s="18"/>
      <c r="K235" s="16">
        <v>26.53846153846154</v>
      </c>
      <c r="L235" s="16">
        <v>38.53846153846154</v>
      </c>
      <c r="M235" s="18"/>
      <c r="N235" s="16">
        <v>68.331191481549467</v>
      </c>
      <c r="O235" s="16">
        <v>54.011382412337063</v>
      </c>
    </row>
    <row r="236" spans="1:15" ht="15">
      <c r="A236" s="67" t="s">
        <v>129</v>
      </c>
      <c r="B236" s="69" t="s">
        <v>131</v>
      </c>
      <c r="C236" s="66" t="s">
        <v>33</v>
      </c>
      <c r="D236" s="15" t="s">
        <v>72</v>
      </c>
      <c r="E236" s="15" t="s">
        <v>73</v>
      </c>
      <c r="F236" s="60">
        <v>21.553025999999999</v>
      </c>
      <c r="G236" s="17">
        <v>0.0080464710208633071</v>
      </c>
      <c r="H236" s="18"/>
      <c r="I236" s="16">
        <v>12</v>
      </c>
      <c r="J236" s="18"/>
      <c r="K236" s="16">
        <v>22.181818181818183</v>
      </c>
      <c r="L236" s="16">
        <v>34.181818181818187</v>
      </c>
      <c r="M236" s="18"/>
      <c r="N236" s="16">
        <v>73.530049902364937</v>
      </c>
      <c r="O236" s="16">
        <v>59.210240833152518</v>
      </c>
    </row>
    <row r="237" spans="1:15" ht="15">
      <c r="A237" s="67" t="s">
        <v>129</v>
      </c>
      <c r="B237" s="69" t="s">
        <v>131</v>
      </c>
      <c r="C237" s="66" t="s">
        <v>75</v>
      </c>
      <c r="D237" s="15" t="s">
        <v>72</v>
      </c>
      <c r="E237" s="15" t="s">
        <v>73</v>
      </c>
      <c r="F237" s="60">
        <v>23.693006</v>
      </c>
      <c r="G237" s="17">
        <v>0.008845397679942503</v>
      </c>
      <c r="H237" s="18"/>
      <c r="I237" s="16">
        <v>12</v>
      </c>
      <c r="J237" s="18"/>
      <c r="K237" s="16">
        <v>26.723684210526315</v>
      </c>
      <c r="L237" s="16">
        <v>38.723684210526315</v>
      </c>
      <c r="M237" s="18"/>
      <c r="N237" s="16">
        <v>68.110162039944726</v>
      </c>
      <c r="O237" s="16">
        <v>53.790352970732322</v>
      </c>
    </row>
    <row r="238" spans="1:15" ht="15">
      <c r="A238" s="67" t="s">
        <v>129</v>
      </c>
      <c r="B238" s="69" t="s">
        <v>131</v>
      </c>
      <c r="C238" s="66" t="s">
        <v>103</v>
      </c>
      <c r="D238" s="15" t="s">
        <v>72</v>
      </c>
      <c r="E238" s="15" t="s">
        <v>73</v>
      </c>
      <c r="F238" s="60">
        <v>0.40352199999999999</v>
      </c>
      <c r="G238" s="17">
        <v>0.00015064836275336944</v>
      </c>
      <c r="H238" s="18"/>
      <c r="I238" s="16">
        <v>12</v>
      </c>
      <c r="J238" s="18"/>
      <c r="K238" s="16">
        <v>33</v>
      </c>
      <c r="L238" s="16">
        <v>45</v>
      </c>
      <c r="M238" s="18"/>
      <c r="N238" s="16">
        <v>60.620525059665873</v>
      </c>
      <c r="O238" s="16">
        <v>46.300715990453462</v>
      </c>
    </row>
    <row r="239" spans="1:15" ht="15">
      <c r="A239" s="67" t="s">
        <v>129</v>
      </c>
      <c r="B239" s="69" t="s">
        <v>131</v>
      </c>
      <c r="C239" s="66" t="s">
        <v>79</v>
      </c>
      <c r="D239" s="15" t="s">
        <v>72</v>
      </c>
      <c r="E239" s="15" t="s">
        <v>73</v>
      </c>
      <c r="F239" s="60">
        <v>0.88612599999999997</v>
      </c>
      <c r="G239" s="17">
        <v>0.00033082070145665476</v>
      </c>
      <c r="H239" s="18"/>
      <c r="I239" s="16">
        <v>12</v>
      </c>
      <c r="J239" s="18"/>
      <c r="K239" s="16">
        <v>29.60</v>
      </c>
      <c r="L239" s="16">
        <v>41.60</v>
      </c>
      <c r="M239" s="18"/>
      <c r="N239" s="16">
        <v>64.677804295942721</v>
      </c>
      <c r="O239" s="16">
        <v>50.35799522673031</v>
      </c>
    </row>
    <row r="240" spans="1:15" ht="15">
      <c r="A240" s="67" t="s">
        <v>129</v>
      </c>
      <c r="B240" s="69" t="s">
        <v>131</v>
      </c>
      <c r="C240" s="66" t="s">
        <v>104</v>
      </c>
      <c r="D240" s="15" t="s">
        <v>72</v>
      </c>
      <c r="E240" s="15" t="s">
        <v>73</v>
      </c>
      <c r="F240" s="60">
        <v>3.7306240000000002</v>
      </c>
      <c r="G240" s="17">
        <v>0.0013927676747449362</v>
      </c>
      <c r="H240" s="18"/>
      <c r="I240" s="16">
        <v>12</v>
      </c>
      <c r="J240" s="18"/>
      <c r="K240" s="16">
        <v>25.833333333333332</v>
      </c>
      <c r="L240" s="16">
        <v>37.833333333333329</v>
      </c>
      <c r="M240" s="18"/>
      <c r="N240" s="16">
        <v>69.172633253778855</v>
      </c>
      <c r="O240" s="16">
        <v>54.85282418456643</v>
      </c>
    </row>
    <row r="241" spans="1:15" ht="15">
      <c r="A241" s="67" t="s">
        <v>129</v>
      </c>
      <c r="B241" s="69" t="s">
        <v>131</v>
      </c>
      <c r="C241" s="66" t="s">
        <v>69</v>
      </c>
      <c r="D241" s="15" t="s">
        <v>72</v>
      </c>
      <c r="E241" s="15" t="s">
        <v>73</v>
      </c>
      <c r="F241" s="60">
        <v>11.546360999999999</v>
      </c>
      <c r="G241" s="17">
        <v>0.0043106457154984297</v>
      </c>
      <c r="H241" s="18"/>
      <c r="I241" s="16">
        <v>12</v>
      </c>
      <c r="J241" s="18"/>
      <c r="K241" s="16">
        <v>28.068965517241381</v>
      </c>
      <c r="L241" s="16">
        <v>40.068965517241381</v>
      </c>
      <c r="M241" s="18"/>
      <c r="N241" s="16">
        <v>66.504814418566369</v>
      </c>
      <c r="O241" s="16">
        <v>52.185005349353965</v>
      </c>
    </row>
    <row r="242" spans="1:15" ht="15">
      <c r="A242" s="67" t="s">
        <v>129</v>
      </c>
      <c r="B242" s="69" t="s">
        <v>131</v>
      </c>
      <c r="C242" s="66" t="s">
        <v>94</v>
      </c>
      <c r="D242" s="15" t="s">
        <v>72</v>
      </c>
      <c r="E242" s="15" t="s">
        <v>73</v>
      </c>
      <c r="F242" s="60">
        <v>4.643256</v>
      </c>
      <c r="G242" s="17">
        <v>0.0017334839593498227</v>
      </c>
      <c r="H242" s="18"/>
      <c r="I242" s="16">
        <v>12</v>
      </c>
      <c r="J242" s="18"/>
      <c r="K242" s="16">
        <v>27.642857142857142</v>
      </c>
      <c r="L242" s="16">
        <v>39.642857142857139</v>
      </c>
      <c r="M242" s="18"/>
      <c r="N242" s="16">
        <v>67.01329696556428</v>
      </c>
      <c r="O242" s="16">
        <v>52.693487896351868</v>
      </c>
    </row>
    <row r="243" spans="1:15" ht="15">
      <c r="A243" s="67" t="s">
        <v>129</v>
      </c>
      <c r="B243" s="69" t="s">
        <v>131</v>
      </c>
      <c r="C243" s="66" t="s">
        <v>80</v>
      </c>
      <c r="D243" s="15" t="s">
        <v>72</v>
      </c>
      <c r="E243" s="15" t="s">
        <v>73</v>
      </c>
      <c r="F243" s="60">
        <v>137.68432899999999</v>
      </c>
      <c r="G243" s="17">
        <v>0.051402200476420773</v>
      </c>
      <c r="H243" s="18"/>
      <c r="I243" s="16">
        <v>12</v>
      </c>
      <c r="J243" s="18"/>
      <c r="K243" s="16">
        <v>26.890243902439025</v>
      </c>
      <c r="L243" s="16">
        <v>38.890243902439025</v>
      </c>
      <c r="M243" s="18"/>
      <c r="N243" s="16">
        <v>67.911403457709994</v>
      </c>
      <c r="O243" s="16">
        <v>53.59159438849759</v>
      </c>
    </row>
    <row r="244" spans="1:15" ht="15">
      <c r="A244" s="67" t="s">
        <v>129</v>
      </c>
      <c r="B244" s="69" t="s">
        <v>131</v>
      </c>
      <c r="C244" s="66" t="s">
        <v>56</v>
      </c>
      <c r="D244" s="15" t="s">
        <v>72</v>
      </c>
      <c r="E244" s="15" t="s">
        <v>73</v>
      </c>
      <c r="F244" s="60">
        <v>114.112323</v>
      </c>
      <c r="G244" s="17">
        <v>0.042601976174616661</v>
      </c>
      <c r="H244" s="18"/>
      <c r="I244" s="16">
        <v>12</v>
      </c>
      <c r="J244" s="18"/>
      <c r="K244" s="16">
        <v>34.369863013698627</v>
      </c>
      <c r="L244" s="16">
        <v>46.369863013698627</v>
      </c>
      <c r="M244" s="18"/>
      <c r="N244" s="16">
        <v>58.985843659070845</v>
      </c>
      <c r="O244" s="16">
        <v>44.666034589858441</v>
      </c>
    </row>
    <row r="245" spans="1:15" ht="15">
      <c r="A245" s="67" t="s">
        <v>129</v>
      </c>
      <c r="B245" s="69" t="s">
        <v>132</v>
      </c>
      <c r="C245" s="66" t="s">
        <v>35</v>
      </c>
      <c r="D245" s="15" t="s">
        <v>21</v>
      </c>
      <c r="E245" s="15" t="s">
        <v>22</v>
      </c>
      <c r="F245" s="60">
        <v>4.1802010000000003</v>
      </c>
      <c r="G245" s="17">
        <v>0.001560609921218664</v>
      </c>
      <c r="H245" s="18"/>
      <c r="I245" s="16">
        <v>0</v>
      </c>
      <c r="J245" s="18"/>
      <c r="K245" s="16">
        <v>24.285714285714285</v>
      </c>
      <c r="L245" s="16">
        <v>24.285714285714285</v>
      </c>
      <c r="M245" s="18"/>
      <c r="N245" s="16">
        <v>71.019434026593927</v>
      </c>
      <c r="O245" s="16">
        <v>71.019434026593927</v>
      </c>
    </row>
    <row r="246" spans="1:15" ht="15">
      <c r="A246" s="67" t="s">
        <v>129</v>
      </c>
      <c r="B246" s="69" t="s">
        <v>67</v>
      </c>
      <c r="C246" s="66" t="s">
        <v>24</v>
      </c>
      <c r="D246" s="15" t="s">
        <v>21</v>
      </c>
      <c r="E246" s="15" t="s">
        <v>22</v>
      </c>
      <c r="F246" s="60">
        <v>0.19769600000000001</v>
      </c>
      <c r="G246" s="17">
        <v>7.3806579871457144E-05</v>
      </c>
      <c r="H246" s="18"/>
      <c r="I246" s="16">
        <v>0</v>
      </c>
      <c r="J246" s="18"/>
      <c r="K246" s="16">
        <v>29</v>
      </c>
      <c r="L246" s="16">
        <v>29</v>
      </c>
      <c r="M246" s="18"/>
      <c r="N246" s="16">
        <v>65.393794749403341</v>
      </c>
      <c r="O246" s="16">
        <v>65.393794749403341</v>
      </c>
    </row>
    <row r="247" spans="1:15" ht="15">
      <c r="A247" s="67" t="s">
        <v>129</v>
      </c>
      <c r="B247" s="69" t="s">
        <v>67</v>
      </c>
      <c r="C247" s="66" t="s">
        <v>33</v>
      </c>
      <c r="D247" s="15" t="s">
        <v>21</v>
      </c>
      <c r="E247" s="15" t="s">
        <v>22</v>
      </c>
      <c r="F247" s="60">
        <v>1</v>
      </c>
      <c r="G247" s="17">
        <v>0.00037333370362302291</v>
      </c>
      <c r="H247" s="18"/>
      <c r="I247" s="16">
        <v>0</v>
      </c>
      <c r="J247" s="18"/>
      <c r="K247" s="16">
        <v>-6</v>
      </c>
      <c r="L247" s="16">
        <v>-6</v>
      </c>
      <c r="M247" s="18"/>
      <c r="N247" s="16">
        <v>107.1599045346062</v>
      </c>
      <c r="O247" s="16">
        <v>107.1599045346062</v>
      </c>
    </row>
    <row r="248" spans="1:15" ht="15">
      <c r="A248" s="67" t="s">
        <v>129</v>
      </c>
      <c r="B248" s="69" t="s">
        <v>67</v>
      </c>
      <c r="C248" s="66" t="s">
        <v>35</v>
      </c>
      <c r="D248" s="15" t="s">
        <v>21</v>
      </c>
      <c r="E248" s="15" t="s">
        <v>22</v>
      </c>
      <c r="F248" s="60">
        <v>15.526626</v>
      </c>
      <c r="G248" s="17">
        <v>0.005796612789349522</v>
      </c>
      <c r="H248" s="18"/>
      <c r="I248" s="16">
        <v>0</v>
      </c>
      <c r="J248" s="18"/>
      <c r="K248" s="16">
        <v>22.90909090909091</v>
      </c>
      <c r="L248" s="16">
        <v>22.90909090909091</v>
      </c>
      <c r="M248" s="18"/>
      <c r="N248" s="16">
        <v>72.662182686049036</v>
      </c>
      <c r="O248" s="16">
        <v>72.662182686049036</v>
      </c>
    </row>
    <row r="249" spans="1:15" ht="15">
      <c r="A249" s="67" t="s">
        <v>129</v>
      </c>
      <c r="B249" s="69" t="s">
        <v>67</v>
      </c>
      <c r="C249" s="66" t="s">
        <v>78</v>
      </c>
      <c r="D249" s="15" t="s">
        <v>21</v>
      </c>
      <c r="E249" s="15" t="s">
        <v>22</v>
      </c>
      <c r="F249" s="60">
        <v>6.0595140000000001</v>
      </c>
      <c r="G249" s="17">
        <v>0.0022622208037755579</v>
      </c>
      <c r="H249" s="18"/>
      <c r="I249" s="16">
        <v>0</v>
      </c>
      <c r="J249" s="18"/>
      <c r="K249" s="16">
        <v>24.846153846153847</v>
      </c>
      <c r="L249" s="16">
        <v>24.846153846153847</v>
      </c>
      <c r="M249" s="18"/>
      <c r="N249" s="16">
        <v>70.350651734899941</v>
      </c>
      <c r="O249" s="16">
        <v>70.350651734899941</v>
      </c>
    </row>
    <row r="250" spans="1:15" ht="15">
      <c r="A250" s="67" t="s">
        <v>129</v>
      </c>
      <c r="B250" s="69" t="s">
        <v>67</v>
      </c>
      <c r="C250" s="66" t="s">
        <v>123</v>
      </c>
      <c r="D250" s="15" t="s">
        <v>21</v>
      </c>
      <c r="E250" s="15" t="s">
        <v>22</v>
      </c>
      <c r="F250" s="60">
        <v>2.9536519999999999</v>
      </c>
      <c r="G250" s="17">
        <v>0.0011026978403735489</v>
      </c>
      <c r="H250" s="18"/>
      <c r="I250" s="16">
        <v>0</v>
      </c>
      <c r="J250" s="18"/>
      <c r="K250" s="16">
        <v>8</v>
      </c>
      <c r="L250" s="16">
        <v>8</v>
      </c>
      <c r="M250" s="18"/>
      <c r="N250" s="16">
        <v>90.453460620525064</v>
      </c>
      <c r="O250" s="16">
        <v>90.453460620525064</v>
      </c>
    </row>
    <row r="251" spans="1:15" ht="15">
      <c r="A251" s="67" t="s">
        <v>129</v>
      </c>
      <c r="B251" s="69" t="s">
        <v>67</v>
      </c>
      <c r="C251" s="66" t="s">
        <v>55</v>
      </c>
      <c r="D251" s="15" t="s">
        <v>21</v>
      </c>
      <c r="E251" s="15" t="s">
        <v>22</v>
      </c>
      <c r="F251" s="60">
        <v>0.69730599999999998</v>
      </c>
      <c r="G251" s="17">
        <v>0.0002603278315385556</v>
      </c>
      <c r="H251" s="18"/>
      <c r="I251" s="16">
        <v>0</v>
      </c>
      <c r="J251" s="18"/>
      <c r="K251" s="16">
        <v>34</v>
      </c>
      <c r="L251" s="16">
        <v>34</v>
      </c>
      <c r="M251" s="18"/>
      <c r="N251" s="16">
        <v>59.427207637231504</v>
      </c>
      <c r="O251" s="16">
        <v>59.427207637231504</v>
      </c>
    </row>
    <row r="252" spans="1:15" ht="15">
      <c r="A252" s="67" t="s">
        <v>129</v>
      </c>
      <c r="B252" s="69" t="s">
        <v>133</v>
      </c>
      <c r="C252" s="66" t="s">
        <v>24</v>
      </c>
      <c r="D252" s="15" t="s">
        <v>21</v>
      </c>
      <c r="E252" s="15" t="s">
        <v>22</v>
      </c>
      <c r="F252" s="60">
        <v>15.397605</v>
      </c>
      <c r="G252" s="17">
        <v>0.005748444901574376</v>
      </c>
      <c r="H252" s="18"/>
      <c r="I252" s="16">
        <v>0</v>
      </c>
      <c r="J252" s="18"/>
      <c r="K252" s="16">
        <v>20</v>
      </c>
      <c r="L252" s="16">
        <v>20</v>
      </c>
      <c r="M252" s="18"/>
      <c r="N252" s="16">
        <v>76.133651551312653</v>
      </c>
      <c r="O252" s="16">
        <v>76.133651551312653</v>
      </c>
    </row>
    <row r="253" spans="1:15" ht="15">
      <c r="A253" s="67" t="s">
        <v>129</v>
      </c>
      <c r="B253" s="69" t="s">
        <v>133</v>
      </c>
      <c r="C253" s="66" t="s">
        <v>33</v>
      </c>
      <c r="D253" s="24" t="s">
        <v>21</v>
      </c>
      <c r="E253" s="24" t="s">
        <v>22</v>
      </c>
      <c r="F253" s="60">
        <v>38.822657999999997</v>
      </c>
      <c r="G253" s="17">
        <v>0.014493806695629977</v>
      </c>
      <c r="H253" s="27"/>
      <c r="I253" s="16">
        <v>0</v>
      </c>
      <c r="J253" s="27"/>
      <c r="K253" s="16">
        <v>10.04054054054054</v>
      </c>
      <c r="L253" s="25">
        <v>10.04054054054054</v>
      </c>
      <c r="M253" s="27"/>
      <c r="N253" s="25">
        <v>88.018448042314404</v>
      </c>
      <c r="O253" s="25">
        <v>88.018448042314404</v>
      </c>
    </row>
    <row r="254" spans="1:15" ht="15">
      <c r="A254" s="67" t="s">
        <v>129</v>
      </c>
      <c r="B254" s="69" t="s">
        <v>133</v>
      </c>
      <c r="C254" s="66" t="s">
        <v>35</v>
      </c>
      <c r="D254" s="15" t="s">
        <v>21</v>
      </c>
      <c r="E254" s="15" t="s">
        <v>22</v>
      </c>
      <c r="F254" s="60">
        <v>3.9383520000000001</v>
      </c>
      <c r="G254" s="17">
        <v>0.0014703195383311395</v>
      </c>
      <c r="H254" s="18"/>
      <c r="I254" s="16">
        <v>0</v>
      </c>
      <c r="J254" s="18"/>
      <c r="K254" s="16">
        <v>5</v>
      </c>
      <c r="L254" s="16">
        <v>5</v>
      </c>
      <c r="M254" s="18"/>
      <c r="N254" s="16">
        <v>94.033412887828163</v>
      </c>
      <c r="O254" s="16">
        <v>94.033412887828163</v>
      </c>
    </row>
    <row r="255" spans="1:15" ht="15">
      <c r="A255" s="67" t="s">
        <v>129</v>
      </c>
      <c r="B255" s="69" t="s">
        <v>134</v>
      </c>
      <c r="C255" s="66" t="s">
        <v>33</v>
      </c>
      <c r="D255" s="15" t="s">
        <v>72</v>
      </c>
      <c r="E255" s="15" t="s">
        <v>73</v>
      </c>
      <c r="F255" s="60">
        <v>48.107706</v>
      </c>
      <c r="G255" s="17">
        <v>0.017960228053787521</v>
      </c>
      <c r="H255" s="18"/>
      <c r="I255" s="16">
        <v>13</v>
      </c>
      <c r="J255" s="18"/>
      <c r="K255" s="16">
        <v>34.475</v>
      </c>
      <c r="L255" s="16">
        <v>47.475</v>
      </c>
      <c r="M255" s="18"/>
      <c r="N255" s="16">
        <v>58.860381861575171</v>
      </c>
      <c r="O255" s="16">
        <v>43.347255369928398</v>
      </c>
    </row>
    <row r="256" spans="1:15" ht="15">
      <c r="A256" s="67" t="s">
        <v>129</v>
      </c>
      <c r="B256" s="69" t="s">
        <v>134</v>
      </c>
      <c r="C256" s="66" t="s">
        <v>35</v>
      </c>
      <c r="D256" s="15" t="s">
        <v>72</v>
      </c>
      <c r="E256" s="15" t="s">
        <v>73</v>
      </c>
      <c r="F256" s="60">
        <v>0.52291399999999999</v>
      </c>
      <c r="G256" s="17">
        <v>0.0001952214202963294</v>
      </c>
      <c r="H256" s="18"/>
      <c r="I256" s="16">
        <v>13</v>
      </c>
      <c r="J256" s="18"/>
      <c r="K256" s="16">
        <v>34.857142857142854</v>
      </c>
      <c r="L256" s="16">
        <v>47.857142857142854</v>
      </c>
      <c r="M256" s="18"/>
      <c r="N256" s="16">
        <v>58.404364132287768</v>
      </c>
      <c r="O256" s="16">
        <v>42.891237640640981</v>
      </c>
    </row>
    <row r="257" spans="1:15" ht="15">
      <c r="A257" s="67" t="s">
        <v>129</v>
      </c>
      <c r="B257" s="69" t="s">
        <v>134</v>
      </c>
      <c r="C257" s="66" t="s">
        <v>55</v>
      </c>
      <c r="D257" s="15" t="s">
        <v>72</v>
      </c>
      <c r="E257" s="15" t="s">
        <v>73</v>
      </c>
      <c r="F257" s="60">
        <v>63.532860999999997</v>
      </c>
      <c r="G257" s="17">
        <v>0.023718958298896708</v>
      </c>
      <c r="H257" s="18"/>
      <c r="I257" s="16">
        <v>13</v>
      </c>
      <c r="J257" s="18"/>
      <c r="K257" s="16">
        <v>40</v>
      </c>
      <c r="L257" s="16">
        <v>53</v>
      </c>
      <c r="M257" s="18"/>
      <c r="N257" s="16">
        <v>52.267303102625299</v>
      </c>
      <c r="O257" s="16">
        <v>36.754176610978519</v>
      </c>
    </row>
    <row r="258" spans="1:15" ht="15">
      <c r="A258" s="67" t="s">
        <v>129</v>
      </c>
      <c r="B258" s="69" t="s">
        <v>135</v>
      </c>
      <c r="C258" s="66" t="s">
        <v>110</v>
      </c>
      <c r="D258" s="15" t="s">
        <v>72</v>
      </c>
      <c r="E258" s="15" t="s">
        <v>73</v>
      </c>
      <c r="F258" s="60">
        <v>3.8757440000000001</v>
      </c>
      <c r="G258" s="17">
        <v>0.0014469458618147093</v>
      </c>
      <c r="H258" s="18"/>
      <c r="I258" s="16">
        <v>13</v>
      </c>
      <c r="J258" s="18"/>
      <c r="K258" s="16">
        <v>24</v>
      </c>
      <c r="L258" s="16">
        <v>37</v>
      </c>
      <c r="M258" s="18"/>
      <c r="N258" s="16">
        <v>71.360381861575178</v>
      </c>
      <c r="O258" s="16">
        <v>55.847255369928398</v>
      </c>
    </row>
    <row r="259" spans="1:15" ht="15">
      <c r="A259" s="67" t="s">
        <v>129</v>
      </c>
      <c r="B259" s="69" t="s">
        <v>135</v>
      </c>
      <c r="C259" s="66" t="s">
        <v>136</v>
      </c>
      <c r="D259" s="15" t="s">
        <v>72</v>
      </c>
      <c r="E259" s="15" t="s">
        <v>73</v>
      </c>
      <c r="F259" s="60">
        <v>18.476476999999999</v>
      </c>
      <c r="G259" s="17">
        <v>0.0068978915883155991</v>
      </c>
      <c r="H259" s="18"/>
      <c r="I259" s="16">
        <v>13</v>
      </c>
      <c r="J259" s="18"/>
      <c r="K259" s="16">
        <v>16.941176470588236</v>
      </c>
      <c r="L259" s="16">
        <v>29.941176470588236</v>
      </c>
      <c r="M259" s="18"/>
      <c r="N259" s="16">
        <v>79.783798961111899</v>
      </c>
      <c r="O259" s="16">
        <v>64.270672469465111</v>
      </c>
    </row>
    <row r="260" spans="1:15" ht="15">
      <c r="A260" s="67" t="s">
        <v>129</v>
      </c>
      <c r="B260" s="69" t="s">
        <v>135</v>
      </c>
      <c r="C260" s="66" t="s">
        <v>82</v>
      </c>
      <c r="D260" s="15" t="s">
        <v>72</v>
      </c>
      <c r="E260" s="15" t="s">
        <v>73</v>
      </c>
      <c r="F260" s="60">
        <v>59.212319000000001</v>
      </c>
      <c r="G260" s="17">
        <v>0.022105954352377888</v>
      </c>
      <c r="H260" s="18"/>
      <c r="I260" s="16">
        <v>13</v>
      </c>
      <c r="J260" s="18"/>
      <c r="K260" s="16">
        <v>14.756410256410257</v>
      </c>
      <c r="L260" s="16">
        <v>27.756410256410255</v>
      </c>
      <c r="M260" s="18"/>
      <c r="N260" s="16">
        <v>82.390918548436446</v>
      </c>
      <c r="O260" s="16">
        <v>66.877792056789673</v>
      </c>
    </row>
    <row r="261" spans="1:15" ht="15">
      <c r="A261" s="67" t="s">
        <v>129</v>
      </c>
      <c r="B261" s="69" t="s">
        <v>135</v>
      </c>
      <c r="C261" s="66" t="s">
        <v>137</v>
      </c>
      <c r="D261" s="15" t="s">
        <v>72</v>
      </c>
      <c r="E261" s="15" t="s">
        <v>73</v>
      </c>
      <c r="F261" s="60">
        <v>5.8691089999999999</v>
      </c>
      <c r="G261" s="17">
        <v>0.0021911361999372163</v>
      </c>
      <c r="H261" s="18"/>
      <c r="I261" s="16">
        <v>13</v>
      </c>
      <c r="J261" s="18"/>
      <c r="K261" s="16">
        <v>10.875</v>
      </c>
      <c r="L261" s="16">
        <v>23.875</v>
      </c>
      <c r="M261" s="18"/>
      <c r="N261" s="16">
        <v>87.022673031026258</v>
      </c>
      <c r="O261" s="16">
        <v>71.509546539379471</v>
      </c>
    </row>
    <row r="262" spans="1:15" ht="15">
      <c r="A262" s="67" t="s">
        <v>129</v>
      </c>
      <c r="B262" s="69" t="s">
        <v>135</v>
      </c>
      <c r="C262" s="66" t="s">
        <v>94</v>
      </c>
      <c r="D262" s="15" t="s">
        <v>72</v>
      </c>
      <c r="E262" s="15" t="s">
        <v>73</v>
      </c>
      <c r="F262" s="60">
        <v>6.7820590000000003</v>
      </c>
      <c r="G262" s="17">
        <v>0.0025319712046598551</v>
      </c>
      <c r="H262" s="18"/>
      <c r="I262" s="16">
        <v>13</v>
      </c>
      <c r="J262" s="18"/>
      <c r="K262" s="16">
        <v>13.333333333333334</v>
      </c>
      <c r="L262" s="16">
        <v>26.333333333333336</v>
      </c>
      <c r="M262" s="18"/>
      <c r="N262" s="16">
        <v>84.08910103420844</v>
      </c>
      <c r="O262" s="16">
        <v>68.575974542561653</v>
      </c>
    </row>
    <row r="263" spans="1:15" ht="15">
      <c r="A263" s="67" t="s">
        <v>129</v>
      </c>
      <c r="B263" s="69" t="s">
        <v>135</v>
      </c>
      <c r="C263" s="66" t="s">
        <v>48</v>
      </c>
      <c r="D263" s="15" t="s">
        <v>72</v>
      </c>
      <c r="E263" s="15" t="s">
        <v>73</v>
      </c>
      <c r="F263" s="60">
        <v>58.653554999999997</v>
      </c>
      <c r="G263" s="17">
        <v>0.02189734891880667</v>
      </c>
      <c r="H263" s="18"/>
      <c r="I263" s="16">
        <v>13</v>
      </c>
      <c r="J263" s="18"/>
      <c r="K263" s="16">
        <v>15.356435643564357</v>
      </c>
      <c r="L263" s="16">
        <v>28.356435643564357</v>
      </c>
      <c r="M263" s="18"/>
      <c r="N263" s="16">
        <v>81.67489780004253</v>
      </c>
      <c r="O263" s="16">
        <v>66.161771308395757</v>
      </c>
    </row>
    <row r="264" spans="1:15" ht="15">
      <c r="A264" s="67" t="s">
        <v>129</v>
      </c>
      <c r="B264" s="69" t="s">
        <v>138</v>
      </c>
      <c r="C264" s="66" t="s">
        <v>78</v>
      </c>
      <c r="D264" s="15" t="s">
        <v>72</v>
      </c>
      <c r="E264" s="15" t="s">
        <v>73</v>
      </c>
      <c r="F264" s="60">
        <v>1.979592</v>
      </c>
      <c r="G264" s="17">
        <v>0.00073904841302250711</v>
      </c>
      <c r="H264" s="18"/>
      <c r="I264" s="16">
        <v>12</v>
      </c>
      <c r="J264" s="18"/>
      <c r="K264" s="16">
        <v>36</v>
      </c>
      <c r="L264" s="16">
        <v>48</v>
      </c>
      <c r="M264" s="18"/>
      <c r="N264" s="16">
        <v>57.040572792362767</v>
      </c>
      <c r="O264" s="16">
        <v>42.720763723150355</v>
      </c>
    </row>
    <row r="265" spans="1:15" ht="15">
      <c r="A265" s="67" t="s">
        <v>129</v>
      </c>
      <c r="B265" s="69" t="s">
        <v>139</v>
      </c>
      <c r="C265" s="66" t="s">
        <v>20</v>
      </c>
      <c r="D265" s="15" t="s">
        <v>72</v>
      </c>
      <c r="E265" s="15" t="s">
        <v>73</v>
      </c>
      <c r="F265" s="60">
        <v>7.128228</v>
      </c>
      <c r="G265" s="17">
        <v>0.0026612077595093331</v>
      </c>
      <c r="H265" s="18"/>
      <c r="I265" s="16">
        <v>12</v>
      </c>
      <c r="J265" s="18"/>
      <c r="K265" s="16">
        <v>16</v>
      </c>
      <c r="L265" s="16">
        <v>28</v>
      </c>
      <c r="M265" s="18"/>
      <c r="N265" s="16">
        <v>80.906921241050128</v>
      </c>
      <c r="O265" s="16">
        <v>66.587112171837703</v>
      </c>
    </row>
    <row r="266" spans="1:15" ht="15">
      <c r="A266" s="67" t="s">
        <v>129</v>
      </c>
      <c r="B266" s="69" t="s">
        <v>139</v>
      </c>
      <c r="C266" s="66" t="s">
        <v>24</v>
      </c>
      <c r="D266" s="15" t="s">
        <v>72</v>
      </c>
      <c r="E266" s="15" t="s">
        <v>73</v>
      </c>
      <c r="F266" s="60">
        <v>7.6050360000000001</v>
      </c>
      <c r="G266" s="17">
        <v>0.0028392162560664197</v>
      </c>
      <c r="H266" s="18"/>
      <c r="I266" s="16">
        <v>12</v>
      </c>
      <c r="J266" s="18"/>
      <c r="K266" s="16">
        <v>22</v>
      </c>
      <c r="L266" s="16">
        <v>34</v>
      </c>
      <c r="M266" s="18"/>
      <c r="N266" s="16">
        <v>73.747016706443915</v>
      </c>
      <c r="O266" s="16">
        <v>59.427207637231504</v>
      </c>
    </row>
    <row r="267" spans="1:15" ht="15">
      <c r="A267" s="67" t="s">
        <v>129</v>
      </c>
      <c r="B267" s="69" t="s">
        <v>139</v>
      </c>
      <c r="C267" s="66" t="s">
        <v>93</v>
      </c>
      <c r="D267" s="15" t="s">
        <v>72</v>
      </c>
      <c r="E267" s="15" t="s">
        <v>73</v>
      </c>
      <c r="F267" s="60">
        <v>1.7304029999999999</v>
      </c>
      <c r="G267" s="17">
        <v>0.00064601776075038969</v>
      </c>
      <c r="H267" s="18"/>
      <c r="I267" s="16">
        <v>12</v>
      </c>
      <c r="J267" s="18"/>
      <c r="K267" s="16">
        <v>16</v>
      </c>
      <c r="L267" s="16">
        <v>28</v>
      </c>
      <c r="M267" s="18"/>
      <c r="N267" s="16">
        <v>80.906921241050128</v>
      </c>
      <c r="O267" s="16">
        <v>66.587112171837703</v>
      </c>
    </row>
    <row r="268" spans="1:15" ht="15">
      <c r="A268" s="67" t="s">
        <v>129</v>
      </c>
      <c r="B268" s="69" t="s">
        <v>139</v>
      </c>
      <c r="C268" s="66" t="s">
        <v>64</v>
      </c>
      <c r="D268" s="15" t="s">
        <v>72</v>
      </c>
      <c r="E268" s="15" t="s">
        <v>73</v>
      </c>
      <c r="F268" s="60">
        <v>2.7884869999999999</v>
      </c>
      <c r="G268" s="17">
        <v>0.0010410361792146522</v>
      </c>
      <c r="H268" s="18"/>
      <c r="I268" s="16">
        <v>12</v>
      </c>
      <c r="J268" s="18"/>
      <c r="K268" s="16">
        <v>30</v>
      </c>
      <c r="L268" s="16">
        <v>42</v>
      </c>
      <c r="M268" s="18"/>
      <c r="N268" s="16">
        <v>64.200477326968979</v>
      </c>
      <c r="O268" s="16">
        <v>49.880668257756561</v>
      </c>
    </row>
    <row r="269" spans="1:15" ht="15">
      <c r="A269" s="67" t="s">
        <v>129</v>
      </c>
      <c r="B269" s="69" t="s">
        <v>139</v>
      </c>
      <c r="C269" s="66" t="s">
        <v>100</v>
      </c>
      <c r="D269" s="15" t="s">
        <v>72</v>
      </c>
      <c r="E269" s="15" t="s">
        <v>73</v>
      </c>
      <c r="F269" s="60">
        <v>2.0443769999999999</v>
      </c>
      <c r="G269" s="17">
        <v>0.00076323483701172469</v>
      </c>
      <c r="H269" s="18"/>
      <c r="I269" s="16">
        <v>12</v>
      </c>
      <c r="J269" s="18"/>
      <c r="K269" s="16">
        <v>23.20</v>
      </c>
      <c r="L269" s="16">
        <v>35.200000000000003</v>
      </c>
      <c r="M269" s="18"/>
      <c r="N269" s="16">
        <v>72.315035799522661</v>
      </c>
      <c r="O269" s="16">
        <v>57.995226730310257</v>
      </c>
    </row>
    <row r="270" spans="1:15" ht="15">
      <c r="A270" s="67" t="s">
        <v>129</v>
      </c>
      <c r="B270" s="69" t="s">
        <v>139</v>
      </c>
      <c r="C270" s="66" t="s">
        <v>31</v>
      </c>
      <c r="D270" s="15" t="s">
        <v>72</v>
      </c>
      <c r="E270" s="15" t="s">
        <v>73</v>
      </c>
      <c r="F270" s="60">
        <v>0.059430999999999998</v>
      </c>
      <c r="G270" s="17">
        <v>2.2187595340019873E-05</v>
      </c>
      <c r="H270" s="18"/>
      <c r="I270" s="16">
        <v>12</v>
      </c>
      <c r="J270" s="18"/>
      <c r="K270" s="16">
        <v>25</v>
      </c>
      <c r="L270" s="16">
        <v>37</v>
      </c>
      <c r="M270" s="18"/>
      <c r="N270" s="16">
        <v>70.167064439140816</v>
      </c>
      <c r="O270" s="16">
        <v>55.847255369928398</v>
      </c>
    </row>
    <row r="271" spans="1:15" ht="15">
      <c r="A271" s="67" t="s">
        <v>129</v>
      </c>
      <c r="B271" s="69" t="s">
        <v>139</v>
      </c>
      <c r="C271" s="66" t="s">
        <v>33</v>
      </c>
      <c r="D271" s="15" t="s">
        <v>72</v>
      </c>
      <c r="E271" s="15" t="s">
        <v>73</v>
      </c>
      <c r="F271" s="60">
        <v>12.414384</v>
      </c>
      <c r="G271" s="17">
        <v>0.0046347079569183979</v>
      </c>
      <c r="H271" s="18"/>
      <c r="I271" s="16">
        <v>12</v>
      </c>
      <c r="J271" s="18"/>
      <c r="K271" s="16">
        <v>28.608695652173914</v>
      </c>
      <c r="L271" s="16">
        <v>40.608695652173914</v>
      </c>
      <c r="M271" s="18"/>
      <c r="N271" s="16">
        <v>65.860745045138529</v>
      </c>
      <c r="O271" s="16">
        <v>51.540935975926118</v>
      </c>
    </row>
    <row r="272" spans="1:15" ht="15">
      <c r="A272" s="67" t="s">
        <v>129</v>
      </c>
      <c r="B272" s="69" t="s">
        <v>139</v>
      </c>
      <c r="C272" s="66" t="s">
        <v>35</v>
      </c>
      <c r="D272" s="15" t="s">
        <v>72</v>
      </c>
      <c r="E272" s="15" t="s">
        <v>73</v>
      </c>
      <c r="F272" s="60">
        <v>1.4700409999999999</v>
      </c>
      <c r="G272" s="17">
        <v>0.00054881585100769218</v>
      </c>
      <c r="H272" s="18"/>
      <c r="I272" s="16">
        <v>12</v>
      </c>
      <c r="J272" s="18"/>
      <c r="K272" s="16">
        <v>26.166666666666668</v>
      </c>
      <c r="L272" s="16">
        <v>38.166666666666671</v>
      </c>
      <c r="M272" s="18"/>
      <c r="N272" s="16">
        <v>68.774860779634039</v>
      </c>
      <c r="O272" s="16">
        <v>54.455051710421628</v>
      </c>
    </row>
    <row r="273" spans="1:15" ht="15">
      <c r="A273" s="67" t="s">
        <v>129</v>
      </c>
      <c r="B273" s="69" t="s">
        <v>139</v>
      </c>
      <c r="C273" s="66" t="s">
        <v>79</v>
      </c>
      <c r="D273" s="15" t="s">
        <v>72</v>
      </c>
      <c r="E273" s="15" t="s">
        <v>73</v>
      </c>
      <c r="F273" s="60">
        <v>1.9565900000000001</v>
      </c>
      <c r="G273" s="17">
        <v>0.00073046099117177036</v>
      </c>
      <c r="H273" s="18"/>
      <c r="I273" s="16">
        <v>12</v>
      </c>
      <c r="J273" s="18"/>
      <c r="K273" s="16">
        <v>30</v>
      </c>
      <c r="L273" s="16">
        <v>42</v>
      </c>
      <c r="M273" s="18"/>
      <c r="N273" s="16">
        <v>64.200477326968979</v>
      </c>
      <c r="O273" s="16">
        <v>49.880668257756561</v>
      </c>
    </row>
    <row r="274" spans="1:15" ht="15">
      <c r="A274" s="67" t="s">
        <v>129</v>
      </c>
      <c r="B274" s="69" t="s">
        <v>139</v>
      </c>
      <c r="C274" s="66" t="s">
        <v>80</v>
      </c>
      <c r="D274" s="15" t="s">
        <v>72</v>
      </c>
      <c r="E274" s="15" t="s">
        <v>73</v>
      </c>
      <c r="F274" s="60">
        <v>0.031794000000000003</v>
      </c>
      <c r="G274" s="17">
        <v>1.1869771772990391E-05</v>
      </c>
      <c r="H274" s="18"/>
      <c r="I274" s="16">
        <v>12</v>
      </c>
      <c r="J274" s="18"/>
      <c r="K274" s="16">
        <v>27</v>
      </c>
      <c r="L274" s="16">
        <v>39</v>
      </c>
      <c r="M274" s="18"/>
      <c r="N274" s="16">
        <v>67.780429594272078</v>
      </c>
      <c r="O274" s="16">
        <v>53.460620525059667</v>
      </c>
    </row>
    <row r="275" spans="1:15" ht="15.75" thickBot="1">
      <c r="A275" s="67" t="s">
        <v>129</v>
      </c>
      <c r="B275" s="69" t="s">
        <v>139</v>
      </c>
      <c r="C275" s="66" t="s">
        <v>55</v>
      </c>
      <c r="D275" s="15" t="s">
        <v>72</v>
      </c>
      <c r="E275" s="15" t="s">
        <v>73</v>
      </c>
      <c r="F275" s="60">
        <v>35.220689</v>
      </c>
      <c r="G275" s="17">
        <v>0.013149070268524663</v>
      </c>
      <c r="H275" s="18"/>
      <c r="I275" s="16">
        <v>12</v>
      </c>
      <c r="J275" s="18"/>
      <c r="K275" s="16">
        <v>28.673267326732674</v>
      </c>
      <c r="L275" s="16">
        <v>40.67326732673267</v>
      </c>
      <c r="M275" s="18"/>
      <c r="N275" s="16">
        <v>65.783690540891797</v>
      </c>
      <c r="O275" s="16">
        <v>51.463881471679386</v>
      </c>
    </row>
    <row r="276" spans="1:15" ht="15.75" thickBot="1">
      <c r="A276" s="74" t="s">
        <v>140</v>
      </c>
      <c r="B276" s="69"/>
      <c r="C276" s="68"/>
      <c r="D276" s="19"/>
      <c r="E276" s="19"/>
      <c r="F276" s="61">
        <v>756.27265499999999</v>
      </c>
      <c r="G276" s="21">
        <v>0.28234207123996663</v>
      </c>
      <c r="H276" s="22"/>
      <c r="I276" s="20">
        <v>10.467411545623836</v>
      </c>
      <c r="J276" s="22"/>
      <c r="K276" s="20">
        <v>24.459962756052143</v>
      </c>
      <c r="L276" s="20">
        <v>34.927374301675982</v>
      </c>
      <c r="M276" s="22"/>
      <c r="N276" s="20">
        <v>70.811500291107237</v>
      </c>
      <c r="O276" s="23">
        <v>58.320555725923654</v>
      </c>
    </row>
    <row r="277" spans="1:15" ht="15">
      <c r="A277" s="67" t="s">
        <v>141</v>
      </c>
      <c r="B277" s="67" t="s">
        <v>67</v>
      </c>
      <c r="C277" s="67" t="s">
        <v>98</v>
      </c>
      <c r="D277" s="15" t="s">
        <v>21</v>
      </c>
      <c r="E277" s="15" t="s">
        <v>22</v>
      </c>
      <c r="F277" s="60">
        <v>0.54973270000000007</v>
      </c>
      <c r="G277" s="17">
        <v>0.00020523374489368417</v>
      </c>
      <c r="H277" s="18"/>
      <c r="I277" s="16">
        <v>0</v>
      </c>
      <c r="J277" s="18"/>
      <c r="K277" s="16">
        <v>23</v>
      </c>
      <c r="L277" s="16">
        <v>23</v>
      </c>
      <c r="M277" s="18"/>
      <c r="N277" s="16">
        <v>72.553699284009539</v>
      </c>
      <c r="O277" s="16">
        <v>72.553699284009539</v>
      </c>
    </row>
    <row r="278" spans="1:15" ht="15">
      <c r="A278" s="67" t="s">
        <v>141</v>
      </c>
      <c r="B278" s="67" t="s">
        <v>67</v>
      </c>
      <c r="C278" s="66" t="s">
        <v>35</v>
      </c>
      <c r="D278" s="15" t="s">
        <v>21</v>
      </c>
      <c r="E278" s="15" t="s">
        <v>22</v>
      </c>
      <c r="F278" s="60">
        <v>2.6936261999999997</v>
      </c>
      <c r="G278" s="17">
        <v>0.0010056214454220093</v>
      </c>
      <c r="H278" s="18"/>
      <c r="I278" s="16">
        <v>0</v>
      </c>
      <c r="J278" s="18"/>
      <c r="K278" s="16">
        <v>12.50</v>
      </c>
      <c r="L278" s="16">
        <v>12.50</v>
      </c>
      <c r="M278" s="18"/>
      <c r="N278" s="16">
        <v>85.083532219570401</v>
      </c>
      <c r="O278" s="16">
        <v>85.083532219570401</v>
      </c>
    </row>
    <row r="279" spans="1:15" ht="15">
      <c r="A279" s="67" t="s">
        <v>141</v>
      </c>
      <c r="B279" s="67" t="s">
        <v>67</v>
      </c>
      <c r="C279" s="66" t="s">
        <v>123</v>
      </c>
      <c r="D279" s="15" t="s">
        <v>21</v>
      </c>
      <c r="E279" s="15" t="s">
        <v>22</v>
      </c>
      <c r="F279" s="60">
        <v>8.4862093999999999</v>
      </c>
      <c r="G279" s="17">
        <v>0.0031681879850225109</v>
      </c>
      <c r="H279" s="18"/>
      <c r="I279" s="16">
        <v>0</v>
      </c>
      <c r="J279" s="18"/>
      <c r="K279" s="16">
        <v>14.071428571428571</v>
      </c>
      <c r="L279" s="16">
        <v>14.071428571428571</v>
      </c>
      <c r="M279" s="18"/>
      <c r="N279" s="16">
        <v>83.208319127173553</v>
      </c>
      <c r="O279" s="16">
        <v>83.208319127173553</v>
      </c>
    </row>
    <row r="280" spans="1:15" ht="15">
      <c r="A280" s="67" t="s">
        <v>141</v>
      </c>
      <c r="B280" s="67" t="s">
        <v>67</v>
      </c>
      <c r="C280" s="66" t="s">
        <v>55</v>
      </c>
      <c r="D280" s="15" t="s">
        <v>21</v>
      </c>
      <c r="E280" s="15" t="s">
        <v>22</v>
      </c>
      <c r="F280" s="60">
        <v>5.6339066000000004</v>
      </c>
      <c r="G280" s="17">
        <v>0.0021033272168441927</v>
      </c>
      <c r="H280" s="18"/>
      <c r="I280" s="16">
        <v>0</v>
      </c>
      <c r="J280" s="18"/>
      <c r="K280" s="16">
        <v>22.428571428571427</v>
      </c>
      <c r="L280" s="16">
        <v>22.428571428571427</v>
      </c>
      <c r="M280" s="18"/>
      <c r="N280" s="16">
        <v>73.23559495397204</v>
      </c>
      <c r="O280" s="16">
        <v>73.23559495397204</v>
      </c>
    </row>
    <row r="281" spans="1:15" ht="15">
      <c r="A281" s="67" t="s">
        <v>141</v>
      </c>
      <c r="B281" s="69" t="s">
        <v>142</v>
      </c>
      <c r="C281" s="66" t="s">
        <v>98</v>
      </c>
      <c r="D281" s="15" t="s">
        <v>21</v>
      </c>
      <c r="E281" s="15" t="s">
        <v>22</v>
      </c>
      <c r="F281" s="60">
        <v>0.072439400000000001</v>
      </c>
      <c r="G281" s="17">
        <v>2.7044069490229604E-05</v>
      </c>
      <c r="H281" s="18"/>
      <c r="I281" s="16">
        <v>0</v>
      </c>
      <c r="J281" s="18"/>
      <c r="K281" s="16">
        <v>24</v>
      </c>
      <c r="L281" s="16">
        <v>24</v>
      </c>
      <c r="M281" s="18"/>
      <c r="N281" s="16">
        <v>71.360381861575178</v>
      </c>
      <c r="O281" s="16">
        <v>71.360381861575178</v>
      </c>
    </row>
    <row r="282" spans="1:15" ht="15">
      <c r="A282" s="67" t="s">
        <v>141</v>
      </c>
      <c r="B282" s="69" t="s">
        <v>143</v>
      </c>
      <c r="C282" s="66" t="s">
        <v>35</v>
      </c>
      <c r="D282" s="15" t="s">
        <v>21</v>
      </c>
      <c r="E282" s="15" t="s">
        <v>22</v>
      </c>
      <c r="F282" s="60">
        <v>1.5969158000000001</v>
      </c>
      <c r="G282" s="17">
        <v>0.00059618248998812256</v>
      </c>
      <c r="H282" s="18"/>
      <c r="I282" s="16">
        <v>0</v>
      </c>
      <c r="J282" s="18"/>
      <c r="K282" s="16">
        <v>23</v>
      </c>
      <c r="L282" s="16">
        <v>23</v>
      </c>
      <c r="M282" s="18"/>
      <c r="N282" s="16">
        <v>72.553699284009539</v>
      </c>
      <c r="O282" s="16">
        <v>72.553699284009539</v>
      </c>
    </row>
    <row r="283" spans="1:15" ht="15">
      <c r="A283" s="67" t="s">
        <v>141</v>
      </c>
      <c r="B283" s="69" t="s">
        <v>143</v>
      </c>
      <c r="C283" s="66" t="s">
        <v>69</v>
      </c>
      <c r="D283" s="15" t="s">
        <v>21</v>
      </c>
      <c r="E283" s="15" t="s">
        <v>22</v>
      </c>
      <c r="F283" s="60">
        <v>0.87931429999999999</v>
      </c>
      <c r="G283" s="17">
        <v>0.00032827766426768586</v>
      </c>
      <c r="H283" s="18"/>
      <c r="I283" s="16">
        <v>0</v>
      </c>
      <c r="J283" s="18"/>
      <c r="K283" s="16">
        <v>30</v>
      </c>
      <c r="L283" s="16">
        <v>30</v>
      </c>
      <c r="M283" s="18"/>
      <c r="N283" s="16">
        <v>64.200477326968979</v>
      </c>
      <c r="O283" s="16">
        <v>64.200477326968979</v>
      </c>
    </row>
    <row r="284" spans="1:15" ht="15">
      <c r="A284" s="67" t="s">
        <v>141</v>
      </c>
      <c r="B284" s="69" t="s">
        <v>144</v>
      </c>
      <c r="C284" s="66" t="s">
        <v>98</v>
      </c>
      <c r="D284" s="15" t="s">
        <v>21</v>
      </c>
      <c r="E284" s="15" t="s">
        <v>22</v>
      </c>
      <c r="F284" s="60">
        <v>0.31963319999999995</v>
      </c>
      <c r="G284" s="17">
        <v>0.00011932984635687839</v>
      </c>
      <c r="H284" s="18"/>
      <c r="I284" s="16">
        <v>0</v>
      </c>
      <c r="J284" s="18"/>
      <c r="K284" s="16">
        <v>22</v>
      </c>
      <c r="L284" s="16">
        <v>22</v>
      </c>
      <c r="M284" s="18"/>
      <c r="N284" s="16">
        <v>73.747016706443915</v>
      </c>
      <c r="O284" s="16">
        <v>73.747016706443915</v>
      </c>
    </row>
    <row r="285" spans="1:15" ht="15">
      <c r="A285" s="67" t="s">
        <v>141</v>
      </c>
      <c r="B285" s="69" t="s">
        <v>144</v>
      </c>
      <c r="C285" s="66" t="s">
        <v>123</v>
      </c>
      <c r="D285" s="15" t="s">
        <v>21</v>
      </c>
      <c r="E285" s="15" t="s">
        <v>22</v>
      </c>
      <c r="F285" s="60">
        <v>0.049774299999999994</v>
      </c>
      <c r="G285" s="17">
        <v>1.8582423764243425E-05</v>
      </c>
      <c r="H285" s="18"/>
      <c r="I285" s="16">
        <v>0</v>
      </c>
      <c r="J285" s="18"/>
      <c r="K285" s="16">
        <v>21.80</v>
      </c>
      <c r="L285" s="16">
        <v>21.80</v>
      </c>
      <c r="M285" s="18"/>
      <c r="N285" s="16">
        <v>73.985680190930793</v>
      </c>
      <c r="O285" s="16">
        <v>73.985680190930793</v>
      </c>
    </row>
    <row r="286" spans="1:15" ht="15">
      <c r="A286" s="67" t="s">
        <v>141</v>
      </c>
      <c r="B286" s="69" t="s">
        <v>145</v>
      </c>
      <c r="C286" s="66" t="s">
        <v>123</v>
      </c>
      <c r="D286" s="15" t="s">
        <v>21</v>
      </c>
      <c r="E286" s="15" t="s">
        <v>22</v>
      </c>
      <c r="F286" s="60">
        <v>1.0739863999999999</v>
      </c>
      <c r="G286" s="17">
        <v>0.00040095532035275727</v>
      </c>
      <c r="H286" s="18"/>
      <c r="I286" s="16">
        <v>0</v>
      </c>
      <c r="J286" s="18"/>
      <c r="K286" s="16">
        <v>13.055555555555555</v>
      </c>
      <c r="L286" s="16">
        <v>13.055555555555555</v>
      </c>
      <c r="M286" s="18"/>
      <c r="N286" s="16">
        <v>84.420578095995751</v>
      </c>
      <c r="O286" s="16">
        <v>84.420578095995751</v>
      </c>
    </row>
    <row r="287" spans="1:15" ht="15">
      <c r="A287" s="67" t="s">
        <v>141</v>
      </c>
      <c r="B287" s="69" t="s">
        <v>146</v>
      </c>
      <c r="C287" s="66" t="s">
        <v>98</v>
      </c>
      <c r="D287" s="15" t="s">
        <v>21</v>
      </c>
      <c r="E287" s="15" t="s">
        <v>22</v>
      </c>
      <c r="F287" s="60">
        <v>0.54561919999999997</v>
      </c>
      <c r="G287" s="17">
        <v>0.00020369803670383085</v>
      </c>
      <c r="H287" s="18"/>
      <c r="I287" s="16">
        <v>0</v>
      </c>
      <c r="J287" s="18"/>
      <c r="K287" s="16">
        <v>22</v>
      </c>
      <c r="L287" s="16">
        <v>22</v>
      </c>
      <c r="M287" s="18"/>
      <c r="N287" s="16">
        <v>73.747016706443915</v>
      </c>
      <c r="O287" s="16">
        <v>73.747016706443915</v>
      </c>
    </row>
    <row r="288" spans="1:15" ht="15.75" thickBot="1">
      <c r="A288" s="67" t="s">
        <v>141</v>
      </c>
      <c r="B288" s="70" t="s">
        <v>147</v>
      </c>
      <c r="C288" s="67" t="s">
        <v>98</v>
      </c>
      <c r="D288" s="24" t="s">
        <v>21</v>
      </c>
      <c r="E288" s="24" t="s">
        <v>22</v>
      </c>
      <c r="F288" s="62">
        <v>0.29361839999999995</v>
      </c>
      <c r="G288" s="26">
        <v>0.00010961764472386616</v>
      </c>
      <c r="H288" s="4"/>
      <c r="I288" s="25">
        <v>0</v>
      </c>
      <c r="J288" s="4"/>
      <c r="K288" s="25">
        <v>22</v>
      </c>
      <c r="L288" s="25">
        <v>22</v>
      </c>
      <c r="M288" s="27"/>
      <c r="N288" s="25">
        <v>73.747016706443915</v>
      </c>
      <c r="O288" s="25">
        <v>73.747016706443915</v>
      </c>
    </row>
    <row r="289" spans="1:15" ht="15.75" thickBot="1">
      <c r="A289" s="74" t="s">
        <v>148</v>
      </c>
      <c r="B289" s="68"/>
      <c r="C289" s="68"/>
      <c r="D289" s="19"/>
      <c r="E289" s="19"/>
      <c r="F289" s="61">
        <v>22.1947759</v>
      </c>
      <c r="G289" s="21">
        <v>0.0082860578878300103</v>
      </c>
      <c r="H289" s="19"/>
      <c r="I289" s="20">
        <v>0</v>
      </c>
      <c r="J289" s="19"/>
      <c r="K289" s="20">
        <v>16.612244897959183</v>
      </c>
      <c r="L289" s="20">
        <v>16.612244897959183</v>
      </c>
      <c r="M289" s="22"/>
      <c r="N289" s="20">
        <v>80.176318737518869</v>
      </c>
      <c r="O289" s="23">
        <v>80.176318737518869</v>
      </c>
    </row>
    <row r="290" spans="1:15" ht="15">
      <c r="A290" s="67" t="s">
        <v>149</v>
      </c>
      <c r="B290" s="67" t="s">
        <v>81</v>
      </c>
      <c r="C290" s="67" t="s">
        <v>37</v>
      </c>
      <c r="D290" s="4" t="s">
        <v>150</v>
      </c>
      <c r="E290" s="4" t="s">
        <v>73</v>
      </c>
      <c r="F290" s="60">
        <v>38.440699500000001</v>
      </c>
      <c r="G290" s="17">
        <v>0.014351208714194685</v>
      </c>
      <c r="H290" s="4"/>
      <c r="I290" s="16">
        <v>55</v>
      </c>
      <c r="J290" s="4"/>
      <c r="K290" s="16">
        <v>24.684210526315791</v>
      </c>
      <c r="L290" s="25">
        <v>79.684210526315795</v>
      </c>
      <c r="M290" s="27"/>
      <c r="N290" s="25">
        <v>70.543901519909554</v>
      </c>
      <c r="O290" s="25">
        <v>4.9114432860193347</v>
      </c>
    </row>
    <row r="291" spans="1:15" ht="15">
      <c r="A291" s="67" t="s">
        <v>149</v>
      </c>
      <c r="B291" s="67" t="s">
        <v>81</v>
      </c>
      <c r="C291" s="66" t="s">
        <v>43</v>
      </c>
      <c r="D291" s="15" t="s">
        <v>150</v>
      </c>
      <c r="E291" s="15" t="s">
        <v>73</v>
      </c>
      <c r="F291" s="60">
        <v>9.0900582500000002</v>
      </c>
      <c r="G291" s="17">
        <v>0.0033936251126215141</v>
      </c>
      <c r="H291" s="18"/>
      <c r="I291" s="16">
        <v>55</v>
      </c>
      <c r="J291" s="18"/>
      <c r="K291" s="16">
        <v>24</v>
      </c>
      <c r="L291" s="16">
        <v>79</v>
      </c>
      <c r="M291" s="18"/>
      <c r="N291" s="16">
        <v>71.360381861575178</v>
      </c>
      <c r="O291" s="16">
        <v>5.7279236276849606</v>
      </c>
    </row>
    <row r="292" spans="1:15" ht="15">
      <c r="A292" s="67" t="s">
        <v>149</v>
      </c>
      <c r="B292" s="69" t="s">
        <v>151</v>
      </c>
      <c r="C292" s="66" t="s">
        <v>37</v>
      </c>
      <c r="D292" s="15" t="s">
        <v>150</v>
      </c>
      <c r="E292" s="15" t="s">
        <v>73</v>
      </c>
      <c r="F292" s="60">
        <v>5.8599554999999999</v>
      </c>
      <c r="G292" s="17">
        <v>0.0021877188898811028</v>
      </c>
      <c r="H292" s="18"/>
      <c r="I292" s="16">
        <v>55</v>
      </c>
      <c r="J292" s="18"/>
      <c r="K292" s="16">
        <v>5</v>
      </c>
      <c r="L292" s="16">
        <v>60</v>
      </c>
      <c r="M292" s="18"/>
      <c r="N292" s="16">
        <v>94.033412887828163</v>
      </c>
      <c r="O292" s="16">
        <v>28.400954653937944</v>
      </c>
    </row>
    <row r="293" spans="1:15" ht="15">
      <c r="A293" s="67" t="s">
        <v>149</v>
      </c>
      <c r="B293" s="69" t="s">
        <v>151</v>
      </c>
      <c r="C293" s="66" t="s">
        <v>43</v>
      </c>
      <c r="D293" s="15" t="s">
        <v>150</v>
      </c>
      <c r="E293" s="15" t="s">
        <v>73</v>
      </c>
      <c r="F293" s="60">
        <v>0.81188099999999996</v>
      </c>
      <c r="G293" s="17">
        <v>0.00030310254063116345</v>
      </c>
      <c r="H293" s="18"/>
      <c r="I293" s="16">
        <v>55</v>
      </c>
      <c r="J293" s="18"/>
      <c r="K293" s="16">
        <v>31</v>
      </c>
      <c r="L293" s="16">
        <v>86</v>
      </c>
      <c r="M293" s="18"/>
      <c r="N293" s="16">
        <v>63.007159904534603</v>
      </c>
      <c r="O293" s="16">
        <v>-2.625298329355612</v>
      </c>
    </row>
    <row r="294" spans="1:15" ht="15">
      <c r="A294" s="67" t="s">
        <v>149</v>
      </c>
      <c r="B294" s="67" t="s">
        <v>19</v>
      </c>
      <c r="C294" s="66" t="s">
        <v>20</v>
      </c>
      <c r="D294" s="15" t="s">
        <v>21</v>
      </c>
      <c r="E294" s="15" t="s">
        <v>22</v>
      </c>
      <c r="F294" s="60">
        <v>0.020952749999999999</v>
      </c>
      <c r="G294" s="17">
        <v>7.8223677585872928E-06</v>
      </c>
      <c r="H294" s="18"/>
      <c r="I294" s="16">
        <v>0</v>
      </c>
      <c r="J294" s="18"/>
      <c r="K294" s="16">
        <v>8.50</v>
      </c>
      <c r="L294" s="16">
        <v>8.50</v>
      </c>
      <c r="M294" s="18"/>
      <c r="N294" s="16">
        <v>89.856801909307876</v>
      </c>
      <c r="O294" s="16">
        <v>89.856801909307876</v>
      </c>
    </row>
    <row r="295" spans="1:15" ht="15">
      <c r="A295" s="67" t="s">
        <v>149</v>
      </c>
      <c r="B295" s="67" t="s">
        <v>19</v>
      </c>
      <c r="C295" s="66" t="s">
        <v>23</v>
      </c>
      <c r="D295" s="15" t="s">
        <v>21</v>
      </c>
      <c r="E295" s="15" t="s">
        <v>22</v>
      </c>
      <c r="F295" s="60">
        <v>0.0067235000000000003</v>
      </c>
      <c r="G295" s="17">
        <v>2.5101091563093945E-06</v>
      </c>
      <c r="H295" s="18"/>
      <c r="I295" s="16">
        <v>0</v>
      </c>
      <c r="J295" s="18"/>
      <c r="K295" s="16">
        <v>8</v>
      </c>
      <c r="L295" s="16">
        <v>8</v>
      </c>
      <c r="M295" s="18"/>
      <c r="N295" s="16">
        <v>90.453460620525064</v>
      </c>
      <c r="O295" s="16">
        <v>90.453460620525064</v>
      </c>
    </row>
    <row r="296" spans="1:15" ht="15">
      <c r="A296" s="67" t="s">
        <v>149</v>
      </c>
      <c r="B296" s="67" t="s">
        <v>19</v>
      </c>
      <c r="C296" s="66" t="s">
        <v>24</v>
      </c>
      <c r="D296" s="15" t="s">
        <v>21</v>
      </c>
      <c r="E296" s="15" t="s">
        <v>22</v>
      </c>
      <c r="F296" s="60">
        <v>0.02892925</v>
      </c>
      <c r="G296" s="17">
        <v>1.0800264045536336E-05</v>
      </c>
      <c r="H296" s="18"/>
      <c r="I296" s="16">
        <v>0</v>
      </c>
      <c r="J296" s="18"/>
      <c r="K296" s="16">
        <v>8.25</v>
      </c>
      <c r="L296" s="16">
        <v>8.25</v>
      </c>
      <c r="M296" s="18"/>
      <c r="N296" s="16">
        <v>90.155131264916463</v>
      </c>
      <c r="O296" s="16">
        <v>90.155131264916463</v>
      </c>
    </row>
    <row r="297" spans="1:15" ht="15">
      <c r="A297" s="67" t="s">
        <v>149</v>
      </c>
      <c r="B297" s="67" t="s">
        <v>19</v>
      </c>
      <c r="C297" s="66" t="s">
        <v>25</v>
      </c>
      <c r="D297" s="15" t="s">
        <v>21</v>
      </c>
      <c r="E297" s="15" t="s">
        <v>22</v>
      </c>
      <c r="F297" s="60">
        <v>0.048777750000000002</v>
      </c>
      <c r="G297" s="17">
        <v>1.8210378061897906E-05</v>
      </c>
      <c r="H297" s="18"/>
      <c r="I297" s="16">
        <v>0</v>
      </c>
      <c r="J297" s="18"/>
      <c r="K297" s="16">
        <v>9</v>
      </c>
      <c r="L297" s="16">
        <v>9</v>
      </c>
      <c r="M297" s="18"/>
      <c r="N297" s="16">
        <v>89.260143198090688</v>
      </c>
      <c r="O297" s="16">
        <v>89.260143198090688</v>
      </c>
    </row>
    <row r="298" spans="1:15" ht="15">
      <c r="A298" s="67" t="s">
        <v>149</v>
      </c>
      <c r="B298" s="67" t="s">
        <v>19</v>
      </c>
      <c r="C298" s="66" t="s">
        <v>26</v>
      </c>
      <c r="D298" s="15" t="s">
        <v>21</v>
      </c>
      <c r="E298" s="15" t="s">
        <v>22</v>
      </c>
      <c r="F298" s="60">
        <v>0.02109275</v>
      </c>
      <c r="G298" s="17">
        <v>7.8746344770945166E-06</v>
      </c>
      <c r="H298" s="18"/>
      <c r="I298" s="16">
        <v>0</v>
      </c>
      <c r="J298" s="18"/>
      <c r="K298" s="16">
        <v>8.6666666666666661</v>
      </c>
      <c r="L298" s="16">
        <v>8.6666666666666661</v>
      </c>
      <c r="M298" s="18"/>
      <c r="N298" s="16">
        <v>89.657915672235475</v>
      </c>
      <c r="O298" s="16">
        <v>89.657915672235475</v>
      </c>
    </row>
    <row r="299" spans="1:15" ht="15">
      <c r="A299" s="67" t="s">
        <v>149</v>
      </c>
      <c r="B299" s="67" t="s">
        <v>19</v>
      </c>
      <c r="C299" s="66" t="s">
        <v>27</v>
      </c>
      <c r="D299" s="15" t="s">
        <v>21</v>
      </c>
      <c r="E299" s="15" t="s">
        <v>22</v>
      </c>
      <c r="F299" s="60">
        <v>0.13670299999999999</v>
      </c>
      <c r="G299" s="17">
        <v>5.1035837286378097E-05</v>
      </c>
      <c r="H299" s="18"/>
      <c r="I299" s="16">
        <v>0</v>
      </c>
      <c r="J299" s="18"/>
      <c r="K299" s="16">
        <v>8.7142857142857135</v>
      </c>
      <c r="L299" s="16">
        <v>8.7142857142857135</v>
      </c>
      <c r="M299" s="18"/>
      <c r="N299" s="16">
        <v>89.601091033071938</v>
      </c>
      <c r="O299" s="16">
        <v>89.601091033071938</v>
      </c>
    </row>
    <row r="300" spans="1:15" ht="15">
      <c r="A300" s="67" t="s">
        <v>149</v>
      </c>
      <c r="B300" s="67" t="s">
        <v>19</v>
      </c>
      <c r="C300" s="66" t="s">
        <v>28</v>
      </c>
      <c r="D300" s="15" t="s">
        <v>21</v>
      </c>
      <c r="E300" s="15" t="s">
        <v>22</v>
      </c>
      <c r="F300" s="60">
        <v>0.61742799999999998</v>
      </c>
      <c r="G300" s="17">
        <v>0.00023050668196055577</v>
      </c>
      <c r="H300" s="18"/>
      <c r="I300" s="16">
        <v>0</v>
      </c>
      <c r="J300" s="18"/>
      <c r="K300" s="16">
        <v>8.50</v>
      </c>
      <c r="L300" s="16">
        <v>8.50</v>
      </c>
      <c r="M300" s="18"/>
      <c r="N300" s="16">
        <v>89.856801909307876</v>
      </c>
      <c r="O300" s="16">
        <v>89.856801909307876</v>
      </c>
    </row>
    <row r="301" spans="1:15" ht="15">
      <c r="A301" s="67" t="s">
        <v>149</v>
      </c>
      <c r="B301" s="67" t="s">
        <v>19</v>
      </c>
      <c r="C301" s="66" t="s">
        <v>29</v>
      </c>
      <c r="D301" s="15" t="s">
        <v>21</v>
      </c>
      <c r="E301" s="15" t="s">
        <v>22</v>
      </c>
      <c r="F301" s="60">
        <v>0.068591250000000006</v>
      </c>
      <c r="G301" s="17">
        <v>2.5607425398632672E-05</v>
      </c>
      <c r="H301" s="18"/>
      <c r="I301" s="16">
        <v>0</v>
      </c>
      <c r="J301" s="18"/>
      <c r="K301" s="16">
        <v>8.6666666666666661</v>
      </c>
      <c r="L301" s="16">
        <v>8.6666666666666661</v>
      </c>
      <c r="M301" s="18"/>
      <c r="N301" s="16">
        <v>89.657915672235475</v>
      </c>
      <c r="O301" s="16">
        <v>89.657915672235475</v>
      </c>
    </row>
    <row r="302" spans="1:15" ht="15">
      <c r="A302" s="67" t="s">
        <v>149</v>
      </c>
      <c r="B302" s="67" t="s">
        <v>19</v>
      </c>
      <c r="C302" s="66" t="s">
        <v>30</v>
      </c>
      <c r="D302" s="15" t="s">
        <v>21</v>
      </c>
      <c r="E302" s="15" t="s">
        <v>22</v>
      </c>
      <c r="F302" s="60">
        <v>0.0057557499999999996</v>
      </c>
      <c r="G302" s="17">
        <v>2.1488154646282137E-06</v>
      </c>
      <c r="H302" s="18"/>
      <c r="I302" s="16">
        <v>0</v>
      </c>
      <c r="J302" s="18"/>
      <c r="K302" s="16">
        <v>9</v>
      </c>
      <c r="L302" s="16">
        <v>9</v>
      </c>
      <c r="M302" s="18"/>
      <c r="N302" s="16">
        <v>89.260143198090688</v>
      </c>
      <c r="O302" s="16">
        <v>89.260143198090688</v>
      </c>
    </row>
    <row r="303" spans="1:15" ht="15">
      <c r="A303" s="67" t="s">
        <v>149</v>
      </c>
      <c r="B303" s="67" t="s">
        <v>19</v>
      </c>
      <c r="C303" s="66" t="s">
        <v>31</v>
      </c>
      <c r="D303" s="15" t="s">
        <v>21</v>
      </c>
      <c r="E303" s="15" t="s">
        <v>22</v>
      </c>
      <c r="F303" s="60">
        <v>0.022343999999999999</v>
      </c>
      <c r="G303" s="17">
        <v>8.3417682737528233E-06</v>
      </c>
      <c r="H303" s="18"/>
      <c r="I303" s="16">
        <v>0</v>
      </c>
      <c r="J303" s="18"/>
      <c r="K303" s="16">
        <v>8.7142857142857135</v>
      </c>
      <c r="L303" s="16">
        <v>8.7142857142857135</v>
      </c>
      <c r="M303" s="18"/>
      <c r="N303" s="16">
        <v>89.601091033071938</v>
      </c>
      <c r="O303" s="16">
        <v>89.601091033071938</v>
      </c>
    </row>
    <row r="304" spans="1:15" ht="15">
      <c r="A304" s="67" t="s">
        <v>149</v>
      </c>
      <c r="B304" s="67" t="s">
        <v>19</v>
      </c>
      <c r="C304" s="66" t="s">
        <v>32</v>
      </c>
      <c r="D304" s="15" t="s">
        <v>21</v>
      </c>
      <c r="E304" s="15" t="s">
        <v>22</v>
      </c>
      <c r="F304" s="60">
        <v>0.0055964999999999999</v>
      </c>
      <c r="G304" s="17">
        <v>2.0893620723262478E-06</v>
      </c>
      <c r="H304" s="18"/>
      <c r="I304" s="16">
        <v>0</v>
      </c>
      <c r="J304" s="18"/>
      <c r="K304" s="16">
        <v>9</v>
      </c>
      <c r="L304" s="16">
        <v>9</v>
      </c>
      <c r="M304" s="18"/>
      <c r="N304" s="16">
        <v>89.260143198090688</v>
      </c>
      <c r="O304" s="16">
        <v>89.260143198090688</v>
      </c>
    </row>
    <row r="305" spans="1:15" ht="15">
      <c r="A305" s="67" t="s">
        <v>149</v>
      </c>
      <c r="B305" s="67" t="s">
        <v>19</v>
      </c>
      <c r="C305" s="66" t="s">
        <v>33</v>
      </c>
      <c r="D305" s="15" t="s">
        <v>21</v>
      </c>
      <c r="E305" s="15" t="s">
        <v>22</v>
      </c>
      <c r="F305" s="60">
        <v>0.039716250000000002</v>
      </c>
      <c r="G305" s="17">
        <v>1.4827414706517884E-05</v>
      </c>
      <c r="H305" s="18"/>
      <c r="I305" s="16">
        <v>0</v>
      </c>
      <c r="J305" s="18"/>
      <c r="K305" s="16">
        <v>8.3333333333333339</v>
      </c>
      <c r="L305" s="16">
        <v>8.3333333333333339</v>
      </c>
      <c r="M305" s="18"/>
      <c r="N305" s="16">
        <v>90.055688146380277</v>
      </c>
      <c r="O305" s="16">
        <v>90.055688146380277</v>
      </c>
    </row>
    <row r="306" spans="1:15" ht="15">
      <c r="A306" s="67" t="s">
        <v>149</v>
      </c>
      <c r="B306" s="67" t="s">
        <v>19</v>
      </c>
      <c r="C306" s="66" t="s">
        <v>34</v>
      </c>
      <c r="D306" s="15" t="s">
        <v>21</v>
      </c>
      <c r="E306" s="15" t="s">
        <v>22</v>
      </c>
      <c r="F306" s="60">
        <v>0.0090667500000000002</v>
      </c>
      <c r="G306" s="17">
        <v>3.3849233573240429E-06</v>
      </c>
      <c r="H306" s="18"/>
      <c r="I306" s="16">
        <v>0</v>
      </c>
      <c r="J306" s="18"/>
      <c r="K306" s="16">
        <v>8.50</v>
      </c>
      <c r="L306" s="16">
        <v>8.50</v>
      </c>
      <c r="M306" s="18"/>
      <c r="N306" s="16">
        <v>89.856801909307876</v>
      </c>
      <c r="O306" s="16">
        <v>89.856801909307876</v>
      </c>
    </row>
    <row r="307" spans="1:15" ht="15">
      <c r="A307" s="67" t="s">
        <v>149</v>
      </c>
      <c r="B307" s="67" t="s">
        <v>19</v>
      </c>
      <c r="C307" s="66" t="s">
        <v>35</v>
      </c>
      <c r="D307" s="15" t="s">
        <v>21</v>
      </c>
      <c r="E307" s="15" t="s">
        <v>22</v>
      </c>
      <c r="F307" s="60">
        <v>0.017020500000000001</v>
      </c>
      <c r="G307" s="17">
        <v>6.3543263025156612E-06</v>
      </c>
      <c r="H307" s="18"/>
      <c r="I307" s="16">
        <v>0</v>
      </c>
      <c r="J307" s="18"/>
      <c r="K307" s="16">
        <v>8.8000000000000007</v>
      </c>
      <c r="L307" s="16">
        <v>8.8000000000000007</v>
      </c>
      <c r="M307" s="18"/>
      <c r="N307" s="16">
        <v>89.498806682577566</v>
      </c>
      <c r="O307" s="16">
        <v>89.498806682577566</v>
      </c>
    </row>
    <row r="308" spans="1:15" ht="15">
      <c r="A308" s="67" t="s">
        <v>149</v>
      </c>
      <c r="B308" s="67" t="s">
        <v>19</v>
      </c>
      <c r="C308" s="66" t="s">
        <v>36</v>
      </c>
      <c r="D308" s="15" t="s">
        <v>21</v>
      </c>
      <c r="E308" s="15" t="s">
        <v>22</v>
      </c>
      <c r="F308" s="60">
        <v>0.044184000000000001</v>
      </c>
      <c r="G308" s="17">
        <v>1.6495376360879643E-05</v>
      </c>
      <c r="H308" s="18"/>
      <c r="I308" s="16">
        <v>0</v>
      </c>
      <c r="J308" s="18"/>
      <c r="K308" s="16">
        <v>8.60</v>
      </c>
      <c r="L308" s="16">
        <v>8.60</v>
      </c>
      <c r="M308" s="18"/>
      <c r="N308" s="16">
        <v>89.737470167064444</v>
      </c>
      <c r="O308" s="16">
        <v>89.737470167064444</v>
      </c>
    </row>
    <row r="309" spans="1:15" ht="15">
      <c r="A309" s="67" t="s">
        <v>149</v>
      </c>
      <c r="B309" s="67" t="s">
        <v>19</v>
      </c>
      <c r="C309" s="66" t="s">
        <v>37</v>
      </c>
      <c r="D309" s="15" t="s">
        <v>21</v>
      </c>
      <c r="E309" s="15" t="s">
        <v>22</v>
      </c>
      <c r="F309" s="60">
        <v>0.99469125000000003</v>
      </c>
      <c r="G309" s="17">
        <v>0.00037135176832391416</v>
      </c>
      <c r="H309" s="18"/>
      <c r="I309" s="16">
        <v>0</v>
      </c>
      <c r="J309" s="18"/>
      <c r="K309" s="16">
        <v>8.545454545454545</v>
      </c>
      <c r="L309" s="16">
        <v>8.545454545454545</v>
      </c>
      <c r="M309" s="18"/>
      <c r="N309" s="16">
        <v>89.802560208288128</v>
      </c>
      <c r="O309" s="16">
        <v>89.802560208288128</v>
      </c>
    </row>
    <row r="310" spans="1:15" ht="15">
      <c r="A310" s="67" t="s">
        <v>149</v>
      </c>
      <c r="B310" s="67" t="s">
        <v>19</v>
      </c>
      <c r="C310" s="66" t="s">
        <v>38</v>
      </c>
      <c r="D310" s="15" t="s">
        <v>21</v>
      </c>
      <c r="E310" s="15" t="s">
        <v>22</v>
      </c>
      <c r="F310" s="60">
        <v>0.0086712500000000001</v>
      </c>
      <c r="G310" s="17">
        <v>3.2372698775411374E-06</v>
      </c>
      <c r="H310" s="18"/>
      <c r="I310" s="16">
        <v>0</v>
      </c>
      <c r="J310" s="18"/>
      <c r="K310" s="16">
        <v>8</v>
      </c>
      <c r="L310" s="16">
        <v>8</v>
      </c>
      <c r="M310" s="18"/>
      <c r="N310" s="16">
        <v>90.453460620525064</v>
      </c>
      <c r="O310" s="16">
        <v>90.453460620525064</v>
      </c>
    </row>
    <row r="311" spans="1:15" ht="15">
      <c r="A311" s="67" t="s">
        <v>149</v>
      </c>
      <c r="B311" s="67" t="s">
        <v>19</v>
      </c>
      <c r="C311" s="66" t="s">
        <v>39</v>
      </c>
      <c r="D311" s="15" t="s">
        <v>21</v>
      </c>
      <c r="E311" s="15" t="s">
        <v>22</v>
      </c>
      <c r="F311" s="60">
        <v>0.019358500000000001</v>
      </c>
      <c r="G311" s="17">
        <v>7.2271805015862886E-06</v>
      </c>
      <c r="H311" s="18"/>
      <c r="I311" s="16">
        <v>0</v>
      </c>
      <c r="J311" s="18"/>
      <c r="K311" s="16">
        <v>8.3333333333333339</v>
      </c>
      <c r="L311" s="16">
        <v>8.3333333333333339</v>
      </c>
      <c r="M311" s="18"/>
      <c r="N311" s="16">
        <v>90.055688146380277</v>
      </c>
      <c r="O311" s="16">
        <v>90.055688146380277</v>
      </c>
    </row>
    <row r="312" spans="1:15" ht="15">
      <c r="A312" s="67" t="s">
        <v>149</v>
      </c>
      <c r="B312" s="67" t="s">
        <v>19</v>
      </c>
      <c r="C312" s="66" t="s">
        <v>40</v>
      </c>
      <c r="D312" s="15" t="s">
        <v>21</v>
      </c>
      <c r="E312" s="15" t="s">
        <v>22</v>
      </c>
      <c r="F312" s="60">
        <v>0.073589249999999995</v>
      </c>
      <c r="G312" s="17">
        <v>2.7473347249340535E-05</v>
      </c>
      <c r="H312" s="18"/>
      <c r="I312" s="16">
        <v>0</v>
      </c>
      <c r="J312" s="18"/>
      <c r="K312" s="16">
        <v>8.25</v>
      </c>
      <c r="L312" s="16">
        <v>8.25</v>
      </c>
      <c r="M312" s="18"/>
      <c r="N312" s="16">
        <v>90.155131264916463</v>
      </c>
      <c r="O312" s="16">
        <v>90.155131264916463</v>
      </c>
    </row>
    <row r="313" spans="1:15" ht="15">
      <c r="A313" s="67" t="s">
        <v>149</v>
      </c>
      <c r="B313" s="67" t="s">
        <v>19</v>
      </c>
      <c r="C313" s="66" t="s">
        <v>41</v>
      </c>
      <c r="D313" s="15" t="s">
        <v>21</v>
      </c>
      <c r="E313" s="15" t="s">
        <v>22</v>
      </c>
      <c r="F313" s="60">
        <v>0.080304</v>
      </c>
      <c r="G313" s="17">
        <v>2.9980189735743231E-05</v>
      </c>
      <c r="H313" s="18"/>
      <c r="I313" s="16">
        <v>0</v>
      </c>
      <c r="J313" s="18"/>
      <c r="K313" s="16">
        <v>8.40</v>
      </c>
      <c r="L313" s="16">
        <v>8.40</v>
      </c>
      <c r="M313" s="18"/>
      <c r="N313" s="16">
        <v>89.976133651551308</v>
      </c>
      <c r="O313" s="16">
        <v>89.976133651551308</v>
      </c>
    </row>
    <row r="314" spans="1:15" ht="15">
      <c r="A314" s="67" t="s">
        <v>149</v>
      </c>
      <c r="B314" s="67" t="s">
        <v>19</v>
      </c>
      <c r="C314" s="66" t="s">
        <v>42</v>
      </c>
      <c r="D314" s="15" t="s">
        <v>21</v>
      </c>
      <c r="E314" s="15" t="s">
        <v>22</v>
      </c>
      <c r="F314" s="60">
        <v>0.045984749999999998</v>
      </c>
      <c r="G314" s="17">
        <v>1.7167657027678801E-05</v>
      </c>
      <c r="H314" s="18"/>
      <c r="I314" s="16">
        <v>0</v>
      </c>
      <c r="J314" s="18"/>
      <c r="K314" s="16">
        <v>8.3333333333333339</v>
      </c>
      <c r="L314" s="16">
        <v>8.3333333333333339</v>
      </c>
      <c r="M314" s="18"/>
      <c r="N314" s="16">
        <v>90.055688146380277</v>
      </c>
      <c r="O314" s="16">
        <v>90.055688146380277</v>
      </c>
    </row>
    <row r="315" spans="1:15" ht="15">
      <c r="A315" s="67" t="s">
        <v>149</v>
      </c>
      <c r="B315" s="67" t="s">
        <v>19</v>
      </c>
      <c r="C315" s="66" t="s">
        <v>43</v>
      </c>
      <c r="D315" s="15" t="s">
        <v>21</v>
      </c>
      <c r="E315" s="15" t="s">
        <v>22</v>
      </c>
      <c r="F315" s="60">
        <v>0.33130300000000001</v>
      </c>
      <c r="G315" s="17">
        <v>0.00012368657601141835</v>
      </c>
      <c r="H315" s="18"/>
      <c r="I315" s="16">
        <v>0</v>
      </c>
      <c r="J315" s="18"/>
      <c r="K315" s="16">
        <v>8.25</v>
      </c>
      <c r="L315" s="16">
        <v>8.25</v>
      </c>
      <c r="M315" s="18"/>
      <c r="N315" s="16">
        <v>90.155131264916463</v>
      </c>
      <c r="O315" s="16">
        <v>90.155131264916463</v>
      </c>
    </row>
    <row r="316" spans="1:15" ht="15">
      <c r="A316" s="67" t="s">
        <v>149</v>
      </c>
      <c r="B316" s="67" t="s">
        <v>19</v>
      </c>
      <c r="C316" s="66" t="s">
        <v>45</v>
      </c>
      <c r="D316" s="15" t="s">
        <v>21</v>
      </c>
      <c r="E316" s="15" t="s">
        <v>22</v>
      </c>
      <c r="F316" s="60">
        <v>0.14915424999999999</v>
      </c>
      <c r="G316" s="17">
        <v>5.5684308563614259E-05</v>
      </c>
      <c r="H316" s="18"/>
      <c r="I316" s="16">
        <v>0</v>
      </c>
      <c r="J316" s="18"/>
      <c r="K316" s="16">
        <v>8.5555555555555554</v>
      </c>
      <c r="L316" s="16">
        <v>8.5555555555555554</v>
      </c>
      <c r="M316" s="18"/>
      <c r="N316" s="16">
        <v>89.7905064969504</v>
      </c>
      <c r="O316" s="16">
        <v>89.7905064969504</v>
      </c>
    </row>
    <row r="317" spans="1:15" ht="15">
      <c r="A317" s="67" t="s">
        <v>149</v>
      </c>
      <c r="B317" s="67" t="s">
        <v>19</v>
      </c>
      <c r="C317" s="66" t="s">
        <v>46</v>
      </c>
      <c r="D317" s="15" t="s">
        <v>21</v>
      </c>
      <c r="E317" s="15" t="s">
        <v>22</v>
      </c>
      <c r="F317" s="60">
        <v>0.054554499999999999</v>
      </c>
      <c r="G317" s="17">
        <v>2.0367033534302203E-05</v>
      </c>
      <c r="H317" s="18"/>
      <c r="I317" s="16">
        <v>0</v>
      </c>
      <c r="J317" s="18"/>
      <c r="K317" s="16">
        <v>8.8000000000000007</v>
      </c>
      <c r="L317" s="16">
        <v>8.8000000000000007</v>
      </c>
      <c r="M317" s="18"/>
      <c r="N317" s="16">
        <v>89.498806682577566</v>
      </c>
      <c r="O317" s="16">
        <v>89.498806682577566</v>
      </c>
    </row>
    <row r="318" spans="1:15" ht="15">
      <c r="A318" s="67" t="s">
        <v>149</v>
      </c>
      <c r="B318" s="67" t="s">
        <v>19</v>
      </c>
      <c r="C318" s="66" t="s">
        <v>47</v>
      </c>
      <c r="D318" s="15" t="s">
        <v>21</v>
      </c>
      <c r="E318" s="15" t="s">
        <v>22</v>
      </c>
      <c r="F318" s="60">
        <v>0.00266</v>
      </c>
      <c r="G318" s="17">
        <v>9.9306765163724082E-07</v>
      </c>
      <c r="H318" s="18"/>
      <c r="I318" s="16">
        <v>0</v>
      </c>
      <c r="J318" s="18"/>
      <c r="K318" s="16">
        <v>9</v>
      </c>
      <c r="L318" s="16">
        <v>9</v>
      </c>
      <c r="M318" s="18"/>
      <c r="N318" s="16">
        <v>89.260143198090688</v>
      </c>
      <c r="O318" s="16">
        <v>89.260143198090688</v>
      </c>
    </row>
    <row r="319" spans="1:15" ht="15">
      <c r="A319" s="67" t="s">
        <v>149</v>
      </c>
      <c r="B319" s="67" t="s">
        <v>19</v>
      </c>
      <c r="C319" s="66" t="s">
        <v>48</v>
      </c>
      <c r="D319" s="15" t="s">
        <v>21</v>
      </c>
      <c r="E319" s="15" t="s">
        <v>22</v>
      </c>
      <c r="F319" s="60">
        <v>0.046262999999999999</v>
      </c>
      <c r="G319" s="17">
        <v>1.7271537130711909E-05</v>
      </c>
      <c r="H319" s="18"/>
      <c r="I319" s="16">
        <v>0</v>
      </c>
      <c r="J319" s="18"/>
      <c r="K319" s="16">
        <v>9</v>
      </c>
      <c r="L319" s="16">
        <v>9</v>
      </c>
      <c r="M319" s="18"/>
      <c r="N319" s="16">
        <v>89.260143198090688</v>
      </c>
      <c r="O319" s="16">
        <v>89.260143198090688</v>
      </c>
    </row>
    <row r="320" spans="1:15" ht="15">
      <c r="A320" s="67" t="s">
        <v>149</v>
      </c>
      <c r="B320" s="67" t="s">
        <v>19</v>
      </c>
      <c r="C320" s="66" t="s">
        <v>49</v>
      </c>
      <c r="D320" s="15" t="s">
        <v>21</v>
      </c>
      <c r="E320" s="15" t="s">
        <v>22</v>
      </c>
      <c r="F320" s="60">
        <v>0.01185625</v>
      </c>
      <c r="G320" s="17">
        <v>4.4263377235804658E-06</v>
      </c>
      <c r="H320" s="18"/>
      <c r="I320" s="16">
        <v>0</v>
      </c>
      <c r="J320" s="18"/>
      <c r="K320" s="16">
        <v>9</v>
      </c>
      <c r="L320" s="16">
        <v>9</v>
      </c>
      <c r="M320" s="18"/>
      <c r="N320" s="16">
        <v>89.260143198090688</v>
      </c>
      <c r="O320" s="16">
        <v>89.260143198090688</v>
      </c>
    </row>
    <row r="321" spans="1:15" ht="15">
      <c r="A321" s="67" t="s">
        <v>149</v>
      </c>
      <c r="B321" s="67" t="s">
        <v>19</v>
      </c>
      <c r="C321" s="66" t="s">
        <v>50</v>
      </c>
      <c r="D321" s="15" t="s">
        <v>21</v>
      </c>
      <c r="E321" s="15" t="s">
        <v>22</v>
      </c>
      <c r="F321" s="60">
        <v>0.066865750000000002</v>
      </c>
      <c r="G321" s="17">
        <v>2.4963238093031142E-05</v>
      </c>
      <c r="H321" s="18"/>
      <c r="I321" s="16">
        <v>0</v>
      </c>
      <c r="J321" s="18"/>
      <c r="K321" s="16">
        <v>8.75</v>
      </c>
      <c r="L321" s="16">
        <v>8.75</v>
      </c>
      <c r="M321" s="18"/>
      <c r="N321" s="16">
        <v>89.558472553699289</v>
      </c>
      <c r="O321" s="16">
        <v>89.558472553699289</v>
      </c>
    </row>
    <row r="322" spans="1:15" ht="15">
      <c r="A322" s="67" t="s">
        <v>149</v>
      </c>
      <c r="B322" s="67" t="s">
        <v>19</v>
      </c>
      <c r="C322" s="66" t="s">
        <v>51</v>
      </c>
      <c r="D322" s="15" t="s">
        <v>21</v>
      </c>
      <c r="E322" s="15" t="s">
        <v>22</v>
      </c>
      <c r="F322" s="60">
        <v>0.094163999999999998</v>
      </c>
      <c r="G322" s="17">
        <v>3.5154594867958328E-05</v>
      </c>
      <c r="H322" s="18"/>
      <c r="I322" s="16">
        <v>0</v>
      </c>
      <c r="J322" s="18"/>
      <c r="K322" s="16">
        <v>8.50</v>
      </c>
      <c r="L322" s="16">
        <v>8.50</v>
      </c>
      <c r="M322" s="18"/>
      <c r="N322" s="16">
        <v>89.856801909307876</v>
      </c>
      <c r="O322" s="16">
        <v>89.856801909307876</v>
      </c>
    </row>
    <row r="323" spans="1:15" ht="15">
      <c r="A323" s="67" t="s">
        <v>149</v>
      </c>
      <c r="B323" s="67" t="s">
        <v>19</v>
      </c>
      <c r="C323" s="66" t="s">
        <v>52</v>
      </c>
      <c r="D323" s="15" t="s">
        <v>21</v>
      </c>
      <c r="E323" s="15" t="s">
        <v>22</v>
      </c>
      <c r="F323" s="60">
        <v>0.012494999999999999</v>
      </c>
      <c r="G323" s="17">
        <v>4.6648046267696712E-06</v>
      </c>
      <c r="H323" s="18"/>
      <c r="I323" s="16">
        <v>0</v>
      </c>
      <c r="J323" s="18"/>
      <c r="K323" s="16">
        <v>9</v>
      </c>
      <c r="L323" s="16">
        <v>9</v>
      </c>
      <c r="M323" s="18"/>
      <c r="N323" s="16">
        <v>89.260143198090688</v>
      </c>
      <c r="O323" s="16">
        <v>89.260143198090688</v>
      </c>
    </row>
    <row r="324" spans="1:15" ht="15">
      <c r="A324" s="67" t="s">
        <v>149</v>
      </c>
      <c r="B324" s="67" t="s">
        <v>19</v>
      </c>
      <c r="C324" s="66" t="s">
        <v>53</v>
      </c>
      <c r="D324" s="15" t="s">
        <v>21</v>
      </c>
      <c r="E324" s="15" t="s">
        <v>22</v>
      </c>
      <c r="F324" s="60">
        <v>0.12889275</v>
      </c>
      <c r="G324" s="17">
        <v>4.8120007727656385E-05</v>
      </c>
      <c r="H324" s="18"/>
      <c r="I324" s="16">
        <v>0</v>
      </c>
      <c r="J324" s="18"/>
      <c r="K324" s="16">
        <v>8.3333333333333339</v>
      </c>
      <c r="L324" s="16">
        <v>8.3333333333333339</v>
      </c>
      <c r="M324" s="18"/>
      <c r="N324" s="16">
        <v>90.055688146380277</v>
      </c>
      <c r="O324" s="16">
        <v>90.055688146380277</v>
      </c>
    </row>
    <row r="325" spans="1:15" ht="15">
      <c r="A325" s="67" t="s">
        <v>149</v>
      </c>
      <c r="B325" s="67" t="s">
        <v>19</v>
      </c>
      <c r="C325" s="66" t="s">
        <v>54</v>
      </c>
      <c r="D325" s="15" t="s">
        <v>21</v>
      </c>
      <c r="E325" s="15" t="s">
        <v>22</v>
      </c>
      <c r="F325" s="60">
        <v>0.23620450000000001</v>
      </c>
      <c r="G325" s="17">
        <v>8.8183100797424314E-05</v>
      </c>
      <c r="H325" s="18"/>
      <c r="I325" s="16">
        <v>0</v>
      </c>
      <c r="J325" s="18"/>
      <c r="K325" s="16">
        <v>8.3333333333333339</v>
      </c>
      <c r="L325" s="16">
        <v>8.3333333333333339</v>
      </c>
      <c r="M325" s="18"/>
      <c r="N325" s="16">
        <v>90.055688146380277</v>
      </c>
      <c r="O325" s="16">
        <v>90.055688146380277</v>
      </c>
    </row>
    <row r="326" spans="1:15" ht="15">
      <c r="A326" s="67" t="s">
        <v>149</v>
      </c>
      <c r="B326" s="67" t="s">
        <v>19</v>
      </c>
      <c r="C326" s="66" t="s">
        <v>55</v>
      </c>
      <c r="D326" s="15" t="s">
        <v>21</v>
      </c>
      <c r="E326" s="15" t="s">
        <v>22</v>
      </c>
      <c r="F326" s="60">
        <v>0.069877499999999995</v>
      </c>
      <c r="G326" s="17">
        <v>2.6087625874917779E-05</v>
      </c>
      <c r="H326" s="18"/>
      <c r="I326" s="16">
        <v>0</v>
      </c>
      <c r="J326" s="18"/>
      <c r="K326" s="16">
        <v>8.3333333333333339</v>
      </c>
      <c r="L326" s="16">
        <v>8.3333333333333339</v>
      </c>
      <c r="M326" s="18"/>
      <c r="N326" s="16">
        <v>90.055688146380277</v>
      </c>
      <c r="O326" s="16">
        <v>90.055688146380277</v>
      </c>
    </row>
    <row r="327" spans="1:15" ht="15">
      <c r="A327" s="67" t="s">
        <v>149</v>
      </c>
      <c r="B327" s="67" t="s">
        <v>19</v>
      </c>
      <c r="C327" s="66" t="s">
        <v>56</v>
      </c>
      <c r="D327" s="15" t="s">
        <v>21</v>
      </c>
      <c r="E327" s="15" t="s">
        <v>22</v>
      </c>
      <c r="F327" s="60">
        <v>0.077314999999999995</v>
      </c>
      <c r="G327" s="17">
        <v>2.8864295295614015E-05</v>
      </c>
      <c r="H327" s="18"/>
      <c r="I327" s="16">
        <v>0</v>
      </c>
      <c r="J327" s="18"/>
      <c r="K327" s="16">
        <v>8</v>
      </c>
      <c r="L327" s="16">
        <v>8</v>
      </c>
      <c r="M327" s="18"/>
      <c r="N327" s="16">
        <v>90.453460620525064</v>
      </c>
      <c r="O327" s="16">
        <v>90.453460620525064</v>
      </c>
    </row>
    <row r="328" spans="1:15" ht="15.75" thickBot="1">
      <c r="A328" s="67" t="s">
        <v>149</v>
      </c>
      <c r="B328" s="67" t="s">
        <v>19</v>
      </c>
      <c r="C328" s="67" t="s">
        <v>57</v>
      </c>
      <c r="D328" s="4" t="s">
        <v>21</v>
      </c>
      <c r="E328" s="4" t="s">
        <v>22</v>
      </c>
      <c r="F328" s="60">
        <v>0.01316525</v>
      </c>
      <c r="G328" s="17">
        <v>4.9150315416230024E-06</v>
      </c>
      <c r="H328" s="18"/>
      <c r="I328" s="16">
        <v>0</v>
      </c>
      <c r="J328" s="18"/>
      <c r="K328" s="16">
        <v>9</v>
      </c>
      <c r="L328" s="16">
        <v>9</v>
      </c>
      <c r="M328" s="18"/>
      <c r="N328" s="16">
        <v>89.260143198090688</v>
      </c>
      <c r="O328" s="16">
        <v>89.260143198090688</v>
      </c>
    </row>
    <row r="329" spans="1:15" ht="15.75" thickBot="1">
      <c r="A329" s="74" t="s">
        <v>152</v>
      </c>
      <c r="B329" s="67"/>
      <c r="C329" s="68"/>
      <c r="D329" s="19"/>
      <c r="E329" s="19"/>
      <c r="F329" s="61">
        <v>57.812846</v>
      </c>
      <c r="G329" s="21">
        <v>0.021583483914167464</v>
      </c>
      <c r="H329" s="19"/>
      <c r="I329" s="20">
        <v>15.355329949238579</v>
      </c>
      <c r="J329" s="19"/>
      <c r="K329" s="20">
        <v>12.517766497461929</v>
      </c>
      <c r="L329" s="20">
        <v>27.873096446700508</v>
      </c>
      <c r="M329" s="22"/>
      <c r="N329" s="20">
        <v>85.062331148613453</v>
      </c>
      <c r="O329" s="23">
        <v>66.738548392958819</v>
      </c>
    </row>
    <row r="330" spans="1:15" ht="15">
      <c r="A330" s="67" t="s">
        <v>153</v>
      </c>
      <c r="B330" s="67" t="s">
        <v>19</v>
      </c>
      <c r="C330" s="67" t="s">
        <v>20</v>
      </c>
      <c r="D330" s="28" t="s">
        <v>21</v>
      </c>
      <c r="E330" s="28" t="s">
        <v>22</v>
      </c>
      <c r="F330" s="60">
        <v>0.038712000000000003</v>
      </c>
      <c r="G330" s="17">
        <v>1.4452494334654463E-05</v>
      </c>
      <c r="H330" s="18"/>
      <c r="I330" s="16">
        <v>0</v>
      </c>
      <c r="J330" s="18"/>
      <c r="K330" s="16">
        <v>9</v>
      </c>
      <c r="L330" s="16">
        <v>9</v>
      </c>
      <c r="M330" s="18"/>
      <c r="N330" s="16">
        <v>89.260143198090688</v>
      </c>
      <c r="O330" s="16">
        <v>89.260143198090688</v>
      </c>
    </row>
    <row r="331" spans="1:15" ht="15">
      <c r="A331" s="67" t="s">
        <v>153</v>
      </c>
      <c r="B331" s="67" t="s">
        <v>19</v>
      </c>
      <c r="C331" s="66" t="s">
        <v>23</v>
      </c>
      <c r="D331" s="15" t="s">
        <v>21</v>
      </c>
      <c r="E331" s="15" t="s">
        <v>22</v>
      </c>
      <c r="F331" s="60">
        <v>0.012501999999999999</v>
      </c>
      <c r="G331" s="17">
        <v>4.6674179626950322E-06</v>
      </c>
      <c r="H331" s="18"/>
      <c r="I331" s="16">
        <v>0</v>
      </c>
      <c r="J331" s="18"/>
      <c r="K331" s="16">
        <v>8.50</v>
      </c>
      <c r="L331" s="16">
        <v>8.50</v>
      </c>
      <c r="M331" s="18"/>
      <c r="N331" s="16">
        <v>89.856801909307876</v>
      </c>
      <c r="O331" s="16">
        <v>89.856801909307876</v>
      </c>
    </row>
    <row r="332" spans="1:15" ht="15">
      <c r="A332" s="67" t="s">
        <v>153</v>
      </c>
      <c r="B332" s="67" t="s">
        <v>19</v>
      </c>
      <c r="C332" s="66" t="s">
        <v>24</v>
      </c>
      <c r="D332" s="15" t="s">
        <v>21</v>
      </c>
      <c r="E332" s="15" t="s">
        <v>22</v>
      </c>
      <c r="F332" s="60">
        <v>0.046677000000000003</v>
      </c>
      <c r="G332" s="17">
        <v>1.7426097284011842E-05</v>
      </c>
      <c r="H332" s="18"/>
      <c r="I332" s="16">
        <v>0</v>
      </c>
      <c r="J332" s="18"/>
      <c r="K332" s="16">
        <v>8.3333333333333339</v>
      </c>
      <c r="L332" s="16">
        <v>8.3333333333333339</v>
      </c>
      <c r="M332" s="18"/>
      <c r="N332" s="16">
        <v>90.055688146380277</v>
      </c>
      <c r="O332" s="16">
        <v>90.055688146380277</v>
      </c>
    </row>
    <row r="333" spans="1:15" ht="15">
      <c r="A333" s="67" t="s">
        <v>153</v>
      </c>
      <c r="B333" s="67" t="s">
        <v>19</v>
      </c>
      <c r="C333" s="66" t="s">
        <v>25</v>
      </c>
      <c r="D333" s="15" t="s">
        <v>21</v>
      </c>
      <c r="E333" s="15" t="s">
        <v>22</v>
      </c>
      <c r="F333" s="60">
        <v>0.090164999999999995</v>
      </c>
      <c r="G333" s="17">
        <v>3.3661633387169856E-05</v>
      </c>
      <c r="H333" s="18"/>
      <c r="I333" s="16">
        <v>0</v>
      </c>
      <c r="J333" s="18"/>
      <c r="K333" s="16">
        <v>9</v>
      </c>
      <c r="L333" s="16">
        <v>9</v>
      </c>
      <c r="M333" s="18"/>
      <c r="N333" s="16">
        <v>89.260143198090688</v>
      </c>
      <c r="O333" s="16">
        <v>89.260143198090688</v>
      </c>
    </row>
    <row r="334" spans="1:15" ht="15">
      <c r="A334" s="67" t="s">
        <v>153</v>
      </c>
      <c r="B334" s="67" t="s">
        <v>19</v>
      </c>
      <c r="C334" s="66" t="s">
        <v>26</v>
      </c>
      <c r="D334" s="15" t="s">
        <v>21</v>
      </c>
      <c r="E334" s="15" t="s">
        <v>22</v>
      </c>
      <c r="F334" s="60">
        <v>0.045978999999999999</v>
      </c>
      <c r="G334" s="17">
        <v>1.7165510358882968E-05</v>
      </c>
      <c r="H334" s="18"/>
      <c r="I334" s="16">
        <v>0</v>
      </c>
      <c r="J334" s="18"/>
      <c r="K334" s="16">
        <v>8.9166666666666661</v>
      </c>
      <c r="L334" s="16">
        <v>8.9166666666666661</v>
      </c>
      <c r="M334" s="18"/>
      <c r="N334" s="16">
        <v>89.359586316626888</v>
      </c>
      <c r="O334" s="16">
        <v>89.359586316626888</v>
      </c>
    </row>
    <row r="335" spans="1:15" ht="15">
      <c r="A335" s="67" t="s">
        <v>153</v>
      </c>
      <c r="B335" s="67" t="s">
        <v>19</v>
      </c>
      <c r="C335" s="66" t="s">
        <v>27</v>
      </c>
      <c r="D335" s="15" t="s">
        <v>21</v>
      </c>
      <c r="E335" s="15" t="s">
        <v>22</v>
      </c>
      <c r="F335" s="60">
        <v>0.26387899999999997</v>
      </c>
      <c r="G335" s="17">
        <v>9.8514924378339646E-05</v>
      </c>
      <c r="H335" s="18"/>
      <c r="I335" s="16">
        <v>0</v>
      </c>
      <c r="J335" s="18"/>
      <c r="K335" s="16">
        <v>9</v>
      </c>
      <c r="L335" s="16">
        <v>9</v>
      </c>
      <c r="M335" s="18"/>
      <c r="N335" s="16">
        <v>89.260143198090688</v>
      </c>
      <c r="O335" s="16">
        <v>89.260143198090688</v>
      </c>
    </row>
    <row r="336" spans="1:15" ht="15">
      <c r="A336" s="67" t="s">
        <v>153</v>
      </c>
      <c r="B336" s="67" t="s">
        <v>19</v>
      </c>
      <c r="C336" s="66" t="s">
        <v>28</v>
      </c>
      <c r="D336" s="15" t="s">
        <v>21</v>
      </c>
      <c r="E336" s="15" t="s">
        <v>22</v>
      </c>
      <c r="F336" s="60">
        <v>1.010839</v>
      </c>
      <c r="G336" s="17">
        <v>0.00037738026763659287</v>
      </c>
      <c r="H336" s="18"/>
      <c r="I336" s="16">
        <v>0</v>
      </c>
      <c r="J336" s="18"/>
      <c r="K336" s="16">
        <v>8.8666666666666671</v>
      </c>
      <c r="L336" s="16">
        <v>8.8666666666666671</v>
      </c>
      <c r="M336" s="18"/>
      <c r="N336" s="16">
        <v>89.419252187748612</v>
      </c>
      <c r="O336" s="16">
        <v>89.419252187748612</v>
      </c>
    </row>
    <row r="337" spans="1:15" ht="15">
      <c r="A337" s="67" t="s">
        <v>153</v>
      </c>
      <c r="B337" s="67" t="s">
        <v>19</v>
      </c>
      <c r="C337" s="66" t="s">
        <v>29</v>
      </c>
      <c r="D337" s="15" t="s">
        <v>21</v>
      </c>
      <c r="E337" s="15" t="s">
        <v>22</v>
      </c>
      <c r="F337" s="60">
        <v>0.16095699999999999</v>
      </c>
      <c r="G337" s="17">
        <v>6.0090672934050892E-05</v>
      </c>
      <c r="H337" s="18"/>
      <c r="I337" s="16">
        <v>0</v>
      </c>
      <c r="J337" s="18"/>
      <c r="K337" s="16">
        <v>8.8333333333333339</v>
      </c>
      <c r="L337" s="16">
        <v>8.8333333333333339</v>
      </c>
      <c r="M337" s="18"/>
      <c r="N337" s="16">
        <v>89.459029435163089</v>
      </c>
      <c r="O337" s="16">
        <v>89.459029435163089</v>
      </c>
    </row>
    <row r="338" spans="1:15" ht="15">
      <c r="A338" s="67" t="s">
        <v>153</v>
      </c>
      <c r="B338" s="67" t="s">
        <v>19</v>
      </c>
      <c r="C338" s="66" t="s">
        <v>30</v>
      </c>
      <c r="D338" s="15" t="s">
        <v>21</v>
      </c>
      <c r="E338" s="15" t="s">
        <v>22</v>
      </c>
      <c r="F338" s="60">
        <v>0.010625</v>
      </c>
      <c r="G338" s="17">
        <v>3.9666706009946188E-06</v>
      </c>
      <c r="H338" s="18"/>
      <c r="I338" s="16">
        <v>0</v>
      </c>
      <c r="J338" s="18"/>
      <c r="K338" s="16">
        <v>9</v>
      </c>
      <c r="L338" s="16">
        <v>9</v>
      </c>
      <c r="M338" s="18"/>
      <c r="N338" s="16">
        <v>89.260143198090688</v>
      </c>
      <c r="O338" s="16">
        <v>89.260143198090688</v>
      </c>
    </row>
    <row r="339" spans="1:15" ht="15">
      <c r="A339" s="67" t="s">
        <v>153</v>
      </c>
      <c r="B339" s="67" t="s">
        <v>19</v>
      </c>
      <c r="C339" s="66" t="s">
        <v>31</v>
      </c>
      <c r="D339" s="15" t="s">
        <v>21</v>
      </c>
      <c r="E339" s="15" t="s">
        <v>22</v>
      </c>
      <c r="F339" s="60">
        <v>0.078114000000000003</v>
      </c>
      <c r="G339" s="17">
        <v>2.9162588924808812E-05</v>
      </c>
      <c r="H339" s="18"/>
      <c r="I339" s="16">
        <v>0</v>
      </c>
      <c r="J339" s="18"/>
      <c r="K339" s="16">
        <v>8.8571428571428577</v>
      </c>
      <c r="L339" s="16">
        <v>8.8571428571428577</v>
      </c>
      <c r="M339" s="18"/>
      <c r="N339" s="16">
        <v>89.430617115581313</v>
      </c>
      <c r="O339" s="16">
        <v>89.430617115581313</v>
      </c>
    </row>
    <row r="340" spans="1:15" ht="15">
      <c r="A340" s="67" t="s">
        <v>153</v>
      </c>
      <c r="B340" s="67" t="s">
        <v>19</v>
      </c>
      <c r="C340" s="66" t="s">
        <v>32</v>
      </c>
      <c r="D340" s="15" t="s">
        <v>21</v>
      </c>
      <c r="E340" s="15" t="s">
        <v>22</v>
      </c>
      <c r="F340" s="60">
        <v>0.022988999999999999</v>
      </c>
      <c r="G340" s="17">
        <v>8.5825685125896729E-06</v>
      </c>
      <c r="H340" s="18"/>
      <c r="I340" s="16">
        <v>0</v>
      </c>
      <c r="J340" s="18"/>
      <c r="K340" s="16">
        <v>9</v>
      </c>
      <c r="L340" s="16">
        <v>9</v>
      </c>
      <c r="M340" s="18"/>
      <c r="N340" s="16">
        <v>89.260143198090688</v>
      </c>
      <c r="O340" s="16">
        <v>89.260143198090688</v>
      </c>
    </row>
    <row r="341" spans="1:15" ht="15">
      <c r="A341" s="67" t="s">
        <v>153</v>
      </c>
      <c r="B341" s="67" t="s">
        <v>19</v>
      </c>
      <c r="C341" s="66" t="s">
        <v>33</v>
      </c>
      <c r="D341" s="15" t="s">
        <v>21</v>
      </c>
      <c r="E341" s="15" t="s">
        <v>22</v>
      </c>
      <c r="F341" s="60">
        <v>0.066069000000000003</v>
      </c>
      <c r="G341" s="17">
        <v>2.4665784464669501E-05</v>
      </c>
      <c r="H341" s="18"/>
      <c r="I341" s="16">
        <v>0</v>
      </c>
      <c r="J341" s="18"/>
      <c r="K341" s="16">
        <v>8.3333333333333339</v>
      </c>
      <c r="L341" s="16">
        <v>8.3333333333333339</v>
      </c>
      <c r="M341" s="18"/>
      <c r="N341" s="16">
        <v>90.055688146380277</v>
      </c>
      <c r="O341" s="16">
        <v>90.055688146380277</v>
      </c>
    </row>
    <row r="342" spans="1:15" ht="15">
      <c r="A342" s="67" t="s">
        <v>153</v>
      </c>
      <c r="B342" s="67" t="s">
        <v>19</v>
      </c>
      <c r="C342" s="66" t="s">
        <v>34</v>
      </c>
      <c r="D342" s="15" t="s">
        <v>21</v>
      </c>
      <c r="E342" s="15" t="s">
        <v>22</v>
      </c>
      <c r="F342" s="60">
        <v>0.017541999999999999</v>
      </c>
      <c r="G342" s="17">
        <v>6.5490198289550667E-06</v>
      </c>
      <c r="H342" s="18"/>
      <c r="I342" s="16">
        <v>0</v>
      </c>
      <c r="J342" s="18"/>
      <c r="K342" s="16">
        <v>9</v>
      </c>
      <c r="L342" s="16">
        <v>9</v>
      </c>
      <c r="M342" s="18"/>
      <c r="N342" s="16">
        <v>89.260143198090688</v>
      </c>
      <c r="O342" s="16">
        <v>89.260143198090688</v>
      </c>
    </row>
    <row r="343" spans="1:15" ht="15">
      <c r="A343" s="67" t="s">
        <v>153</v>
      </c>
      <c r="B343" s="67" t="s">
        <v>19</v>
      </c>
      <c r="C343" s="66" t="s">
        <v>35</v>
      </c>
      <c r="D343" s="15" t="s">
        <v>21</v>
      </c>
      <c r="E343" s="15" t="s">
        <v>22</v>
      </c>
      <c r="F343" s="60">
        <v>0.026759000000000002</v>
      </c>
      <c r="G343" s="17">
        <v>9.9900365752484698E-06</v>
      </c>
      <c r="H343" s="18"/>
      <c r="I343" s="16">
        <v>0</v>
      </c>
      <c r="J343" s="18"/>
      <c r="K343" s="16">
        <v>8.9230769230769234</v>
      </c>
      <c r="L343" s="16">
        <v>8.9230769230769234</v>
      </c>
      <c r="M343" s="18"/>
      <c r="N343" s="16">
        <v>89.351936845970258</v>
      </c>
      <c r="O343" s="16">
        <v>89.351936845970258</v>
      </c>
    </row>
    <row r="344" spans="1:15" ht="15">
      <c r="A344" s="67" t="s">
        <v>153</v>
      </c>
      <c r="B344" s="67" t="s">
        <v>19</v>
      </c>
      <c r="C344" s="66" t="s">
        <v>36</v>
      </c>
      <c r="D344" s="15" t="s">
        <v>21</v>
      </c>
      <c r="E344" s="15" t="s">
        <v>22</v>
      </c>
      <c r="F344" s="60">
        <v>0.138293</v>
      </c>
      <c r="G344" s="17">
        <v>5.1629437875138705E-05</v>
      </c>
      <c r="H344" s="18"/>
      <c r="I344" s="16">
        <v>0</v>
      </c>
      <c r="J344" s="18"/>
      <c r="K344" s="16">
        <v>8.8888888888888893</v>
      </c>
      <c r="L344" s="16">
        <v>8.8888888888888893</v>
      </c>
      <c r="M344" s="18"/>
      <c r="N344" s="16">
        <v>89.392734022805627</v>
      </c>
      <c r="O344" s="16">
        <v>89.392734022805627</v>
      </c>
    </row>
    <row r="345" spans="1:15" ht="15">
      <c r="A345" s="67" t="s">
        <v>153</v>
      </c>
      <c r="B345" s="67" t="s">
        <v>19</v>
      </c>
      <c r="C345" s="66" t="s">
        <v>37</v>
      </c>
      <c r="D345" s="15" t="s">
        <v>21</v>
      </c>
      <c r="E345" s="15" t="s">
        <v>22</v>
      </c>
      <c r="F345" s="60">
        <v>1.571847</v>
      </c>
      <c r="G345" s="17">
        <v>0.00058682346203873766</v>
      </c>
      <c r="H345" s="18"/>
      <c r="I345" s="16">
        <v>0</v>
      </c>
      <c r="J345" s="18"/>
      <c r="K345" s="16">
        <v>8.882352941176471</v>
      </c>
      <c r="L345" s="16">
        <v>8.882352941176471</v>
      </c>
      <c r="M345" s="18"/>
      <c r="N345" s="16">
        <v>89.400533483082967</v>
      </c>
      <c r="O345" s="16">
        <v>89.400533483082967</v>
      </c>
    </row>
    <row r="346" spans="1:15" ht="15">
      <c r="A346" s="67" t="s">
        <v>153</v>
      </c>
      <c r="B346" s="67" t="s">
        <v>19</v>
      </c>
      <c r="C346" s="66" t="s">
        <v>38</v>
      </c>
      <c r="D346" s="15" t="s">
        <v>21</v>
      </c>
      <c r="E346" s="15" t="s">
        <v>22</v>
      </c>
      <c r="F346" s="60">
        <v>0.017231</v>
      </c>
      <c r="G346" s="17">
        <v>6.4329130471283071E-06</v>
      </c>
      <c r="H346" s="18"/>
      <c r="I346" s="16">
        <v>0</v>
      </c>
      <c r="J346" s="18"/>
      <c r="K346" s="16">
        <v>9</v>
      </c>
      <c r="L346" s="16">
        <v>9</v>
      </c>
      <c r="M346" s="18"/>
      <c r="N346" s="16">
        <v>89.260143198090688</v>
      </c>
      <c r="O346" s="16">
        <v>89.260143198090688</v>
      </c>
    </row>
    <row r="347" spans="1:15" ht="15">
      <c r="A347" s="67" t="s">
        <v>153</v>
      </c>
      <c r="B347" s="67" t="s">
        <v>19</v>
      </c>
      <c r="C347" s="66" t="s">
        <v>39</v>
      </c>
      <c r="D347" s="15" t="s">
        <v>21</v>
      </c>
      <c r="E347" s="15" t="s">
        <v>22</v>
      </c>
      <c r="F347" s="60">
        <v>0.024854000000000001</v>
      </c>
      <c r="G347" s="17">
        <v>9.2788358698466115E-06</v>
      </c>
      <c r="H347" s="18"/>
      <c r="I347" s="16">
        <v>0</v>
      </c>
      <c r="J347" s="18"/>
      <c r="K347" s="16">
        <v>9</v>
      </c>
      <c r="L347" s="16">
        <v>9</v>
      </c>
      <c r="M347" s="18"/>
      <c r="N347" s="16">
        <v>89.260143198090688</v>
      </c>
      <c r="O347" s="16">
        <v>89.260143198090688</v>
      </c>
    </row>
    <row r="348" spans="1:15" ht="15">
      <c r="A348" s="67" t="s">
        <v>153</v>
      </c>
      <c r="B348" s="67" t="s">
        <v>19</v>
      </c>
      <c r="C348" s="66" t="s">
        <v>40</v>
      </c>
      <c r="D348" s="15" t="s">
        <v>21</v>
      </c>
      <c r="E348" s="15" t="s">
        <v>22</v>
      </c>
      <c r="F348" s="60">
        <v>0.146791</v>
      </c>
      <c r="G348" s="17">
        <v>5.4802027688527159E-05</v>
      </c>
      <c r="H348" s="18"/>
      <c r="I348" s="16">
        <v>0</v>
      </c>
      <c r="J348" s="18"/>
      <c r="K348" s="16">
        <v>8.6666666666666661</v>
      </c>
      <c r="L348" s="16">
        <v>8.6666666666666661</v>
      </c>
      <c r="M348" s="18"/>
      <c r="N348" s="16">
        <v>89.657915672235475</v>
      </c>
      <c r="O348" s="16">
        <v>89.657915672235475</v>
      </c>
    </row>
    <row r="349" spans="1:15" ht="15">
      <c r="A349" s="67" t="s">
        <v>153</v>
      </c>
      <c r="B349" s="67" t="s">
        <v>19</v>
      </c>
      <c r="C349" s="66" t="s">
        <v>41</v>
      </c>
      <c r="D349" s="15" t="s">
        <v>21</v>
      </c>
      <c r="E349" s="15" t="s">
        <v>22</v>
      </c>
      <c r="F349" s="60">
        <v>0.132324</v>
      </c>
      <c r="G349" s="17">
        <v>4.9401008998212884E-05</v>
      </c>
      <c r="H349" s="18"/>
      <c r="I349" s="16">
        <v>0</v>
      </c>
      <c r="J349" s="18"/>
      <c r="K349" s="16">
        <v>8.8571428571428577</v>
      </c>
      <c r="L349" s="16">
        <v>8.8571428571428577</v>
      </c>
      <c r="M349" s="18"/>
      <c r="N349" s="16">
        <v>89.430617115581313</v>
      </c>
      <c r="O349" s="16">
        <v>89.430617115581313</v>
      </c>
    </row>
    <row r="350" spans="1:15" ht="15">
      <c r="A350" s="67" t="s">
        <v>153</v>
      </c>
      <c r="B350" s="67" t="s">
        <v>19</v>
      </c>
      <c r="C350" s="66" t="s">
        <v>42</v>
      </c>
      <c r="D350" s="15" t="s">
        <v>21</v>
      </c>
      <c r="E350" s="15" t="s">
        <v>22</v>
      </c>
      <c r="F350" s="60">
        <v>0.063596</v>
      </c>
      <c r="G350" s="17">
        <v>2.3742530215609764E-05</v>
      </c>
      <c r="H350" s="18"/>
      <c r="I350" s="16">
        <v>0</v>
      </c>
      <c r="J350" s="18"/>
      <c r="K350" s="16">
        <v>8.50</v>
      </c>
      <c r="L350" s="16">
        <v>8.50</v>
      </c>
      <c r="M350" s="18"/>
      <c r="N350" s="16">
        <v>89.856801909307876</v>
      </c>
      <c r="O350" s="16">
        <v>89.856801909307876</v>
      </c>
    </row>
    <row r="351" spans="1:15" ht="15">
      <c r="A351" s="67" t="s">
        <v>153</v>
      </c>
      <c r="B351" s="67" t="s">
        <v>19</v>
      </c>
      <c r="C351" s="66" t="s">
        <v>43</v>
      </c>
      <c r="D351" s="15" t="s">
        <v>21</v>
      </c>
      <c r="E351" s="15" t="s">
        <v>22</v>
      </c>
      <c r="F351" s="60">
        <v>0.70298300000000002</v>
      </c>
      <c r="G351" s="17">
        <v>0.0002624472469740235</v>
      </c>
      <c r="H351" s="18"/>
      <c r="I351" s="16">
        <v>0</v>
      </c>
      <c r="J351" s="18"/>
      <c r="K351" s="16">
        <v>8.8333333333333339</v>
      </c>
      <c r="L351" s="16">
        <v>8.8333333333333339</v>
      </c>
      <c r="M351" s="18"/>
      <c r="N351" s="16">
        <v>89.459029435163089</v>
      </c>
      <c r="O351" s="16">
        <v>89.459029435163089</v>
      </c>
    </row>
    <row r="352" spans="1:15" ht="15">
      <c r="A352" s="67" t="s">
        <v>153</v>
      </c>
      <c r="B352" s="67" t="s">
        <v>19</v>
      </c>
      <c r="C352" s="66" t="s">
        <v>44</v>
      </c>
      <c r="D352" s="15" t="s">
        <v>21</v>
      </c>
      <c r="E352" s="15" t="s">
        <v>22</v>
      </c>
      <c r="F352" s="60">
        <v>0.0089040000000000005</v>
      </c>
      <c r="G352" s="17">
        <v>3.3241632970593961E-06</v>
      </c>
      <c r="H352" s="18"/>
      <c r="I352" s="16">
        <v>0</v>
      </c>
      <c r="J352" s="18"/>
      <c r="K352" s="16">
        <v>9</v>
      </c>
      <c r="L352" s="16">
        <v>9</v>
      </c>
      <c r="M352" s="18"/>
      <c r="N352" s="16">
        <v>89.260143198090688</v>
      </c>
      <c r="O352" s="16">
        <v>89.260143198090688</v>
      </c>
    </row>
    <row r="353" spans="1:15" ht="15">
      <c r="A353" s="67" t="s">
        <v>153</v>
      </c>
      <c r="B353" s="67" t="s">
        <v>19</v>
      </c>
      <c r="C353" s="67" t="s">
        <v>45</v>
      </c>
      <c r="D353" s="24" t="s">
        <v>21</v>
      </c>
      <c r="E353" s="24" t="s">
        <v>22</v>
      </c>
      <c r="F353" s="62">
        <v>0.32798100000000002</v>
      </c>
      <c r="G353" s="26">
        <v>0.00012244636144798267</v>
      </c>
      <c r="H353" s="27"/>
      <c r="I353" s="25">
        <v>0</v>
      </c>
      <c r="J353" s="27"/>
      <c r="K353" s="25">
        <v>8.9285714285714288</v>
      </c>
      <c r="L353" s="25">
        <v>8.9285714285714288</v>
      </c>
      <c r="M353" s="27"/>
      <c r="N353" s="25">
        <v>89.345380156836001</v>
      </c>
      <c r="O353" s="25">
        <v>89.345380156836001</v>
      </c>
    </row>
    <row r="354" spans="1:15" ht="15">
      <c r="A354" s="67" t="s">
        <v>153</v>
      </c>
      <c r="B354" s="67" t="s">
        <v>19</v>
      </c>
      <c r="C354" s="66" t="s">
        <v>46</v>
      </c>
      <c r="D354" s="15" t="s">
        <v>21</v>
      </c>
      <c r="E354" s="15" t="s">
        <v>22</v>
      </c>
      <c r="F354" s="60">
        <v>0.072816000000000006</v>
      </c>
      <c r="G354" s="17">
        <v>2.7184666963014036E-05</v>
      </c>
      <c r="H354" s="18"/>
      <c r="I354" s="16">
        <v>0</v>
      </c>
      <c r="J354" s="18"/>
      <c r="K354" s="16">
        <v>9</v>
      </c>
      <c r="L354" s="16">
        <v>9</v>
      </c>
      <c r="M354" s="18"/>
      <c r="N354" s="16">
        <v>89.260143198090688</v>
      </c>
      <c r="O354" s="16">
        <v>89.260143198090688</v>
      </c>
    </row>
    <row r="355" spans="1:15" ht="15">
      <c r="A355" s="67" t="s">
        <v>153</v>
      </c>
      <c r="B355" s="67" t="s">
        <v>19</v>
      </c>
      <c r="C355" s="66" t="s">
        <v>47</v>
      </c>
      <c r="D355" s="15" t="s">
        <v>21</v>
      </c>
      <c r="E355" s="15" t="s">
        <v>22</v>
      </c>
      <c r="F355" s="60">
        <v>0.0049490000000000003</v>
      </c>
      <c r="G355" s="17">
        <v>1.8476284992303405E-06</v>
      </c>
      <c r="H355" s="18"/>
      <c r="I355" s="16">
        <v>0</v>
      </c>
      <c r="J355" s="18"/>
      <c r="K355" s="16">
        <v>9</v>
      </c>
      <c r="L355" s="16">
        <v>9</v>
      </c>
      <c r="M355" s="18"/>
      <c r="N355" s="16">
        <v>89.260143198090688</v>
      </c>
      <c r="O355" s="16">
        <v>89.260143198090688</v>
      </c>
    </row>
    <row r="356" spans="1:15" ht="15">
      <c r="A356" s="67" t="s">
        <v>153</v>
      </c>
      <c r="B356" s="67" t="s">
        <v>19</v>
      </c>
      <c r="C356" s="66" t="s">
        <v>48</v>
      </c>
      <c r="D356" s="15" t="s">
        <v>21</v>
      </c>
      <c r="E356" s="15" t="s">
        <v>22</v>
      </c>
      <c r="F356" s="60">
        <v>0.16077</v>
      </c>
      <c r="G356" s="17">
        <v>6.0020859531473392E-05</v>
      </c>
      <c r="H356" s="18"/>
      <c r="I356" s="16">
        <v>0</v>
      </c>
      <c r="J356" s="18"/>
      <c r="K356" s="16">
        <v>9</v>
      </c>
      <c r="L356" s="16">
        <v>9</v>
      </c>
      <c r="M356" s="18"/>
      <c r="N356" s="16">
        <v>89.260143198090688</v>
      </c>
      <c r="O356" s="16">
        <v>89.260143198090688</v>
      </c>
    </row>
    <row r="357" spans="1:15" ht="15">
      <c r="A357" s="67" t="s">
        <v>153</v>
      </c>
      <c r="B357" s="67" t="s">
        <v>19</v>
      </c>
      <c r="C357" s="66" t="s">
        <v>49</v>
      </c>
      <c r="D357" s="15" t="s">
        <v>21</v>
      </c>
      <c r="E357" s="15" t="s">
        <v>22</v>
      </c>
      <c r="F357" s="60">
        <v>0.024249</v>
      </c>
      <c r="G357" s="17">
        <v>9.0529689791546816E-06</v>
      </c>
      <c r="H357" s="18"/>
      <c r="I357" s="16">
        <v>0</v>
      </c>
      <c r="J357" s="18"/>
      <c r="K357" s="16">
        <v>9</v>
      </c>
      <c r="L357" s="16">
        <v>9</v>
      </c>
      <c r="M357" s="18"/>
      <c r="N357" s="16">
        <v>89.260143198090688</v>
      </c>
      <c r="O357" s="16">
        <v>89.260143198090688</v>
      </c>
    </row>
    <row r="358" spans="1:15" ht="15">
      <c r="A358" s="67" t="s">
        <v>153</v>
      </c>
      <c r="B358" s="67" t="s">
        <v>19</v>
      </c>
      <c r="C358" s="66" t="s">
        <v>50</v>
      </c>
      <c r="D358" s="15" t="s">
        <v>21</v>
      </c>
      <c r="E358" s="15" t="s">
        <v>22</v>
      </c>
      <c r="F358" s="60">
        <v>0.12366099999999999</v>
      </c>
      <c r="G358" s="17">
        <v>4.616681912372663E-05</v>
      </c>
      <c r="H358" s="18"/>
      <c r="I358" s="16">
        <v>0</v>
      </c>
      <c r="J358" s="18"/>
      <c r="K358" s="16">
        <v>8.8333333333333339</v>
      </c>
      <c r="L358" s="16">
        <v>8.8333333333333339</v>
      </c>
      <c r="M358" s="18"/>
      <c r="N358" s="16">
        <v>89.459029435163089</v>
      </c>
      <c r="O358" s="16">
        <v>89.459029435163089</v>
      </c>
    </row>
    <row r="359" spans="1:15" ht="15">
      <c r="A359" s="67" t="s">
        <v>153</v>
      </c>
      <c r="B359" s="67" t="s">
        <v>19</v>
      </c>
      <c r="C359" s="66" t="s">
        <v>51</v>
      </c>
      <c r="D359" s="15" t="s">
        <v>21</v>
      </c>
      <c r="E359" s="15" t="s">
        <v>22</v>
      </c>
      <c r="F359" s="60">
        <v>0.100539</v>
      </c>
      <c r="G359" s="17">
        <v>3.75345972285551E-05</v>
      </c>
      <c r="H359" s="18"/>
      <c r="I359" s="16">
        <v>0</v>
      </c>
      <c r="J359" s="18"/>
      <c r="K359" s="16">
        <v>8.875</v>
      </c>
      <c r="L359" s="16">
        <v>8.875</v>
      </c>
      <c r="M359" s="18"/>
      <c r="N359" s="16">
        <v>89.409307875894982</v>
      </c>
      <c r="O359" s="16">
        <v>89.409307875894982</v>
      </c>
    </row>
    <row r="360" spans="1:15" ht="15">
      <c r="A360" s="67" t="s">
        <v>153</v>
      </c>
      <c r="B360" s="67" t="s">
        <v>19</v>
      </c>
      <c r="C360" s="66" t="s">
        <v>52</v>
      </c>
      <c r="D360" s="15" t="s">
        <v>21</v>
      </c>
      <c r="E360" s="15" t="s">
        <v>22</v>
      </c>
      <c r="F360" s="60">
        <v>0.023109000000000001</v>
      </c>
      <c r="G360" s="17">
        <v>8.6273685570244368E-06</v>
      </c>
      <c r="H360" s="18"/>
      <c r="I360" s="16">
        <v>0</v>
      </c>
      <c r="J360" s="18"/>
      <c r="K360" s="16">
        <v>9</v>
      </c>
      <c r="L360" s="16">
        <v>9</v>
      </c>
      <c r="M360" s="18"/>
      <c r="N360" s="16">
        <v>89.260143198090688</v>
      </c>
      <c r="O360" s="16">
        <v>89.260143198090688</v>
      </c>
    </row>
    <row r="361" spans="1:15" ht="15">
      <c r="A361" s="67" t="s">
        <v>153</v>
      </c>
      <c r="B361" s="67" t="s">
        <v>19</v>
      </c>
      <c r="C361" s="66" t="s">
        <v>53</v>
      </c>
      <c r="D361" s="15" t="s">
        <v>21</v>
      </c>
      <c r="E361" s="15" t="s">
        <v>22</v>
      </c>
      <c r="F361" s="60">
        <v>0.237618</v>
      </c>
      <c r="G361" s="17">
        <v>8.8710807987495456E-05</v>
      </c>
      <c r="H361" s="18"/>
      <c r="I361" s="16">
        <v>0</v>
      </c>
      <c r="J361" s="18"/>
      <c r="K361" s="16">
        <v>8.75</v>
      </c>
      <c r="L361" s="16">
        <v>8.75</v>
      </c>
      <c r="M361" s="18"/>
      <c r="N361" s="16">
        <v>89.558472553699289</v>
      </c>
      <c r="O361" s="16">
        <v>89.558472553699289</v>
      </c>
    </row>
    <row r="362" spans="1:15" ht="15">
      <c r="A362" s="67" t="s">
        <v>153</v>
      </c>
      <c r="B362" s="67" t="s">
        <v>19</v>
      </c>
      <c r="C362" s="66" t="s">
        <v>54</v>
      </c>
      <c r="D362" s="15" t="s">
        <v>21</v>
      </c>
      <c r="E362" s="15" t="s">
        <v>22</v>
      </c>
      <c r="F362" s="60">
        <v>0.43623200000000001</v>
      </c>
      <c r="G362" s="17">
        <v>0.00016286010819887854</v>
      </c>
      <c r="H362" s="18"/>
      <c r="I362" s="16">
        <v>0</v>
      </c>
      <c r="J362" s="18"/>
      <c r="K362" s="16">
        <v>8.7777777777777786</v>
      </c>
      <c r="L362" s="16">
        <v>8.7777777777777786</v>
      </c>
      <c r="M362" s="18"/>
      <c r="N362" s="16">
        <v>89.525324847520537</v>
      </c>
      <c r="O362" s="16">
        <v>89.525324847520537</v>
      </c>
    </row>
    <row r="363" spans="1:15" ht="15">
      <c r="A363" s="67" t="s">
        <v>153</v>
      </c>
      <c r="B363" s="67" t="s">
        <v>19</v>
      </c>
      <c r="C363" s="66" t="s">
        <v>55</v>
      </c>
      <c r="D363" s="15" t="s">
        <v>21</v>
      </c>
      <c r="E363" s="15" t="s">
        <v>22</v>
      </c>
      <c r="F363" s="60">
        <v>1.849626</v>
      </c>
      <c r="G363" s="17">
        <v>0.00069052772489743735</v>
      </c>
      <c r="H363" s="18"/>
      <c r="I363" s="16">
        <v>0</v>
      </c>
      <c r="J363" s="18"/>
      <c r="K363" s="16">
        <v>9</v>
      </c>
      <c r="L363" s="16">
        <v>9</v>
      </c>
      <c r="M363" s="18"/>
      <c r="N363" s="16">
        <v>89.260143198090688</v>
      </c>
      <c r="O363" s="16">
        <v>89.260143198090688</v>
      </c>
    </row>
    <row r="364" spans="1:15" ht="15">
      <c r="A364" s="67" t="s">
        <v>153</v>
      </c>
      <c r="B364" s="67" t="s">
        <v>19</v>
      </c>
      <c r="C364" s="66" t="s">
        <v>56</v>
      </c>
      <c r="D364" s="15" t="s">
        <v>21</v>
      </c>
      <c r="E364" s="15" t="s">
        <v>22</v>
      </c>
      <c r="F364" s="60">
        <v>0.070709999999999995</v>
      </c>
      <c r="G364" s="17">
        <v>2.6398426183183949E-05</v>
      </c>
      <c r="H364" s="18"/>
      <c r="I364" s="16">
        <v>0</v>
      </c>
      <c r="J364" s="18"/>
      <c r="K364" s="16">
        <v>8</v>
      </c>
      <c r="L364" s="16">
        <v>8</v>
      </c>
      <c r="M364" s="18"/>
      <c r="N364" s="16">
        <v>90.453460620525064</v>
      </c>
      <c r="O364" s="16">
        <v>90.453460620525064</v>
      </c>
    </row>
    <row r="365" spans="1:15" ht="15.75" thickBot="1">
      <c r="A365" s="67" t="s">
        <v>153</v>
      </c>
      <c r="B365" s="67" t="s">
        <v>19</v>
      </c>
      <c r="C365" s="66" t="s">
        <v>57</v>
      </c>
      <c r="D365" s="15" t="s">
        <v>21</v>
      </c>
      <c r="E365" s="15" t="s">
        <v>22</v>
      </c>
      <c r="F365" s="60">
        <v>0.22580900000000001</v>
      </c>
      <c r="G365" s="17">
        <v>8.430211028141118E-05</v>
      </c>
      <c r="H365" s="18"/>
      <c r="I365" s="16">
        <v>0</v>
      </c>
      <c r="J365" s="18"/>
      <c r="K365" s="16">
        <v>9</v>
      </c>
      <c r="L365" s="16">
        <v>9</v>
      </c>
      <c r="M365" s="18"/>
      <c r="N365" s="16">
        <v>89.260143198090688</v>
      </c>
      <c r="O365" s="16">
        <v>89.260143198090688</v>
      </c>
    </row>
    <row r="366" spans="1:15" ht="15.75" thickBot="1">
      <c r="A366" s="74" t="s">
        <v>154</v>
      </c>
      <c r="B366" s="67"/>
      <c r="C366" s="68"/>
      <c r="D366" s="19"/>
      <c r="E366" s="19"/>
      <c r="F366" s="61">
        <v>8.3567</v>
      </c>
      <c r="G366" s="21">
        <v>0.0031198377610665152</v>
      </c>
      <c r="H366" s="22"/>
      <c r="I366" s="20">
        <v>0</v>
      </c>
      <c r="J366" s="22"/>
      <c r="K366" s="20">
        <v>8.8818565400843887</v>
      </c>
      <c r="L366" s="20">
        <v>8.8818565400843887</v>
      </c>
      <c r="M366" s="22"/>
      <c r="N366" s="20">
        <v>89.401125847154674</v>
      </c>
      <c r="O366" s="23">
        <v>89.401125847154674</v>
      </c>
    </row>
    <row r="367" spans="1:15" ht="15">
      <c r="A367" s="67" t="s">
        <v>155</v>
      </c>
      <c r="B367" s="67" t="s">
        <v>67</v>
      </c>
      <c r="C367" s="67" t="s">
        <v>35</v>
      </c>
      <c r="D367" s="15" t="s">
        <v>21</v>
      </c>
      <c r="E367" s="15" t="s">
        <v>22</v>
      </c>
      <c r="F367" s="60">
        <v>3.942742</v>
      </c>
      <c r="G367" s="17">
        <v>0.0014719584732900445</v>
      </c>
      <c r="H367" s="18"/>
      <c r="I367" s="16">
        <v>0</v>
      </c>
      <c r="J367" s="18"/>
      <c r="K367" s="16">
        <v>37.50</v>
      </c>
      <c r="L367" s="16">
        <v>37.50</v>
      </c>
      <c r="M367" s="18"/>
      <c r="N367" s="16">
        <v>55.250596658711217</v>
      </c>
      <c r="O367" s="16">
        <v>55.250596658711217</v>
      </c>
    </row>
    <row r="368" spans="1:15" ht="15">
      <c r="A368" s="67" t="s">
        <v>155</v>
      </c>
      <c r="B368" s="67" t="s">
        <v>67</v>
      </c>
      <c r="C368" s="69" t="s">
        <v>80</v>
      </c>
      <c r="D368" s="15" t="s">
        <v>21</v>
      </c>
      <c r="E368" s="15" t="s">
        <v>22</v>
      </c>
      <c r="F368" s="60">
        <v>0.028946</v>
      </c>
      <c r="G368" s="17">
        <v>1.080651738507202E-05</v>
      </c>
      <c r="H368" s="18"/>
      <c r="I368" s="16">
        <v>0</v>
      </c>
      <c r="J368" s="18"/>
      <c r="K368" s="16">
        <v>34</v>
      </c>
      <c r="L368" s="16">
        <v>34</v>
      </c>
      <c r="M368" s="18"/>
      <c r="N368" s="16">
        <v>59.427207637231504</v>
      </c>
      <c r="O368" s="16">
        <v>59.427207637231504</v>
      </c>
    </row>
    <row r="369" spans="1:15" ht="15">
      <c r="A369" s="67" t="s">
        <v>155</v>
      </c>
      <c r="B369" s="67" t="s">
        <v>67</v>
      </c>
      <c r="C369" s="66" t="s">
        <v>55</v>
      </c>
      <c r="D369" s="15" t="s">
        <v>21</v>
      </c>
      <c r="E369" s="15" t="s">
        <v>22</v>
      </c>
      <c r="F369" s="60">
        <v>0.031220999999999999</v>
      </c>
      <c r="G369" s="17">
        <v>1.1655851560814398E-05</v>
      </c>
      <c r="H369" s="18"/>
      <c r="I369" s="16">
        <v>0</v>
      </c>
      <c r="J369" s="18"/>
      <c r="K369" s="16">
        <v>34</v>
      </c>
      <c r="L369" s="16">
        <v>34</v>
      </c>
      <c r="M369" s="18"/>
      <c r="N369" s="16">
        <v>59.427207637231504</v>
      </c>
      <c r="O369" s="16">
        <v>59.427207637231504</v>
      </c>
    </row>
    <row r="370" spans="1:15" ht="15">
      <c r="A370" s="67" t="s">
        <v>155</v>
      </c>
      <c r="B370" s="67" t="s">
        <v>67</v>
      </c>
      <c r="C370" s="66" t="s">
        <v>56</v>
      </c>
      <c r="D370" s="15" t="s">
        <v>21</v>
      </c>
      <c r="E370" s="15" t="s">
        <v>22</v>
      </c>
      <c r="F370" s="60">
        <v>1.0986260000000001</v>
      </c>
      <c r="G370" s="17">
        <v>0.0004101541134765472</v>
      </c>
      <c r="H370" s="18"/>
      <c r="I370" s="16">
        <v>0</v>
      </c>
      <c r="J370" s="18"/>
      <c r="K370" s="16">
        <v>35.38095238095238</v>
      </c>
      <c r="L370" s="16">
        <v>35.38095238095238</v>
      </c>
      <c r="M370" s="18"/>
      <c r="N370" s="16">
        <v>57.779293101488804</v>
      </c>
      <c r="O370" s="16">
        <v>57.779293101488804</v>
      </c>
    </row>
    <row r="371" spans="1:15" ht="15">
      <c r="A371" s="67" t="s">
        <v>155</v>
      </c>
      <c r="B371" s="69" t="s">
        <v>143</v>
      </c>
      <c r="C371" s="66" t="s">
        <v>55</v>
      </c>
      <c r="D371" s="15" t="s">
        <v>21</v>
      </c>
      <c r="E371" s="15" t="s">
        <v>22</v>
      </c>
      <c r="F371" s="60">
        <v>0.28137499999999999</v>
      </c>
      <c r="G371" s="17">
        <v>0.00010504677085692806</v>
      </c>
      <c r="H371" s="18"/>
      <c r="I371" s="16">
        <v>0</v>
      </c>
      <c r="J371" s="18"/>
      <c r="K371" s="16">
        <v>34</v>
      </c>
      <c r="L371" s="16">
        <v>34</v>
      </c>
      <c r="M371" s="18"/>
      <c r="N371" s="16">
        <v>59.427207637231504</v>
      </c>
      <c r="O371" s="16">
        <v>59.427207637231504</v>
      </c>
    </row>
    <row r="372" spans="1:15" ht="15">
      <c r="A372" s="67" t="s">
        <v>155</v>
      </c>
      <c r="B372" s="69" t="s">
        <v>143</v>
      </c>
      <c r="C372" s="66" t="s">
        <v>56</v>
      </c>
      <c r="D372" s="15" t="s">
        <v>21</v>
      </c>
      <c r="E372" s="15" t="s">
        <v>22</v>
      </c>
      <c r="F372" s="60">
        <v>22.844635</v>
      </c>
      <c r="G372" s="17">
        <v>0.0085286721924661361</v>
      </c>
      <c r="H372" s="18"/>
      <c r="I372" s="16">
        <v>0</v>
      </c>
      <c r="J372" s="18"/>
      <c r="K372" s="16">
        <v>36.8125</v>
      </c>
      <c r="L372" s="16">
        <v>36.8125</v>
      </c>
      <c r="M372" s="18"/>
      <c r="N372" s="16">
        <v>56.071002386634838</v>
      </c>
      <c r="O372" s="16">
        <v>56.071002386634838</v>
      </c>
    </row>
    <row r="373" spans="1:15" ht="15">
      <c r="A373" s="67" t="s">
        <v>155</v>
      </c>
      <c r="B373" s="69" t="s">
        <v>145</v>
      </c>
      <c r="C373" s="66" t="s">
        <v>55</v>
      </c>
      <c r="D373" s="15" t="s">
        <v>21</v>
      </c>
      <c r="E373" s="15" t="s">
        <v>22</v>
      </c>
      <c r="F373" s="60">
        <v>0.032742</v>
      </c>
      <c r="G373" s="17">
        <v>1.2223692124025016E-05</v>
      </c>
      <c r="H373" s="18"/>
      <c r="I373" s="16">
        <v>0</v>
      </c>
      <c r="J373" s="18"/>
      <c r="K373" s="16">
        <v>34</v>
      </c>
      <c r="L373" s="16">
        <v>34</v>
      </c>
      <c r="M373" s="18"/>
      <c r="N373" s="16">
        <v>59.427207637231504</v>
      </c>
      <c r="O373" s="16">
        <v>59.427207637231504</v>
      </c>
    </row>
    <row r="374" spans="1:15" ht="15">
      <c r="A374" s="67" t="s">
        <v>155</v>
      </c>
      <c r="B374" s="69" t="s">
        <v>145</v>
      </c>
      <c r="C374" s="67" t="s">
        <v>56</v>
      </c>
      <c r="D374" s="24" t="s">
        <v>21</v>
      </c>
      <c r="E374" s="24" t="s">
        <v>22</v>
      </c>
      <c r="F374" s="62">
        <v>3.544136</v>
      </c>
      <c r="G374" s="26">
        <v>0.0013231454190236859</v>
      </c>
      <c r="H374" s="31"/>
      <c r="I374" s="25">
        <v>0</v>
      </c>
      <c r="J374" s="31"/>
      <c r="K374" s="25">
        <v>36.941176470588232</v>
      </c>
      <c r="L374" s="25">
        <v>36.941176470588232</v>
      </c>
      <c r="M374" s="27"/>
      <c r="N374" s="25">
        <v>55.917450512424537</v>
      </c>
      <c r="O374" s="25">
        <v>55.917450512424537</v>
      </c>
    </row>
    <row r="375" spans="1:15" ht="15.75" thickBot="1">
      <c r="A375" s="67" t="s">
        <v>155</v>
      </c>
      <c r="B375" s="70" t="s">
        <v>127</v>
      </c>
      <c r="C375" s="70" t="s">
        <v>56</v>
      </c>
      <c r="D375" s="24" t="s">
        <v>21</v>
      </c>
      <c r="E375" s="24" t="s">
        <v>22</v>
      </c>
      <c r="F375" s="62">
        <v>1.0202530000000001</v>
      </c>
      <c r="G375" s="26">
        <v>0.00038089483112250003</v>
      </c>
      <c r="H375" s="4"/>
      <c r="I375" s="25">
        <v>0</v>
      </c>
      <c r="J375" s="4"/>
      <c r="K375" s="25">
        <v>39</v>
      </c>
      <c r="L375" s="25">
        <v>39</v>
      </c>
      <c r="M375" s="27"/>
      <c r="N375" s="25">
        <v>53.460620525059667</v>
      </c>
      <c r="O375" s="25">
        <v>53.460620525059667</v>
      </c>
    </row>
    <row r="376" spans="1:15" ht="15.75" thickBot="1">
      <c r="A376" s="74" t="s">
        <v>156</v>
      </c>
      <c r="B376" s="68"/>
      <c r="C376" s="68"/>
      <c r="D376" s="19"/>
      <c r="E376" s="19"/>
      <c r="F376" s="61">
        <v>32.824675999999997</v>
      </c>
      <c r="G376" s="21">
        <v>0.012254557861305752</v>
      </c>
      <c r="H376" s="19"/>
      <c r="I376" s="20">
        <v>0</v>
      </c>
      <c r="J376" s="19"/>
      <c r="K376" s="20">
        <v>36.52325581395349</v>
      </c>
      <c r="L376" s="20">
        <v>36.52325581395349</v>
      </c>
      <c r="M376" s="22"/>
      <c r="N376" s="20">
        <v>56.416162513181987</v>
      </c>
      <c r="O376" s="23">
        <v>56.416162513181987</v>
      </c>
    </row>
    <row r="377" spans="1:15" ht="15.75" thickBot="1">
      <c r="A377" s="67" t="s">
        <v>157</v>
      </c>
      <c r="B377" s="67" t="s">
        <v>158</v>
      </c>
      <c r="C377" s="67" t="s">
        <v>159</v>
      </c>
      <c r="D377" s="24" t="s">
        <v>21</v>
      </c>
      <c r="E377" s="24" t="s">
        <v>22</v>
      </c>
      <c r="F377" s="62">
        <v>0.090431999999999998</v>
      </c>
      <c r="G377" s="26">
        <v>3.3761313486037209E-05</v>
      </c>
      <c r="H377" s="4"/>
      <c r="I377" s="25">
        <v>0</v>
      </c>
      <c r="J377" s="4"/>
      <c r="K377" s="25">
        <v>13</v>
      </c>
      <c r="L377" s="25">
        <v>13</v>
      </c>
      <c r="M377" s="27"/>
      <c r="N377" s="25">
        <v>84.486873508353227</v>
      </c>
      <c r="O377" s="25">
        <v>84.486873508353227</v>
      </c>
    </row>
    <row r="378" spans="1:15" ht="15.75" thickBot="1">
      <c r="A378" s="74" t="s">
        <v>160</v>
      </c>
      <c r="B378" s="68"/>
      <c r="C378" s="68"/>
      <c r="D378" s="19"/>
      <c r="E378" s="19"/>
      <c r="F378" s="61">
        <v>0.090431999999999998</v>
      </c>
      <c r="G378" s="21">
        <v>3.3761313486037209E-05</v>
      </c>
      <c r="H378" s="19"/>
      <c r="I378" s="20">
        <v>0</v>
      </c>
      <c r="J378" s="19"/>
      <c r="K378" s="20">
        <v>13</v>
      </c>
      <c r="L378" s="20">
        <v>13</v>
      </c>
      <c r="M378" s="22"/>
      <c r="N378" s="20">
        <v>84.486873508353227</v>
      </c>
      <c r="O378" s="23">
        <v>84.486873508353227</v>
      </c>
    </row>
    <row r="379" spans="1:15" ht="15">
      <c r="A379" s="67" t="s">
        <v>161</v>
      </c>
      <c r="B379" s="67" t="s">
        <v>67</v>
      </c>
      <c r="C379" s="67" t="s">
        <v>35</v>
      </c>
      <c r="D379" s="15" t="s">
        <v>21</v>
      </c>
      <c r="E379" s="15" t="s">
        <v>22</v>
      </c>
      <c r="F379" s="60">
        <v>1.0138469999999999</v>
      </c>
      <c r="G379" s="17">
        <v>0.00037850325541709088</v>
      </c>
      <c r="H379" s="4"/>
      <c r="I379" s="16">
        <v>0</v>
      </c>
      <c r="J379" s="4"/>
      <c r="K379" s="16">
        <v>35</v>
      </c>
      <c r="L379" s="25">
        <v>35</v>
      </c>
      <c r="M379" s="27"/>
      <c r="N379" s="25">
        <v>58.233890214797135</v>
      </c>
      <c r="O379" s="25">
        <v>58.233890214797135</v>
      </c>
    </row>
    <row r="380" spans="1:15" ht="15">
      <c r="A380" s="67" t="s">
        <v>161</v>
      </c>
      <c r="B380" s="67" t="s">
        <v>67</v>
      </c>
      <c r="C380" s="66" t="s">
        <v>56</v>
      </c>
      <c r="D380" s="15" t="s">
        <v>21</v>
      </c>
      <c r="E380" s="15" t="s">
        <v>22</v>
      </c>
      <c r="F380" s="60">
        <v>0.31326100000000001</v>
      </c>
      <c r="G380" s="17">
        <v>0.00011695088933065177</v>
      </c>
      <c r="H380" s="18"/>
      <c r="I380" s="16">
        <v>0</v>
      </c>
      <c r="J380" s="18"/>
      <c r="K380" s="16">
        <v>33.333333333333336</v>
      </c>
      <c r="L380" s="16">
        <v>33.333333333333336</v>
      </c>
      <c r="M380" s="18"/>
      <c r="N380" s="16">
        <v>60.222752585521079</v>
      </c>
      <c r="O380" s="16">
        <v>60.222752585521079</v>
      </c>
    </row>
    <row r="381" spans="1:15" ht="15">
      <c r="A381" s="67" t="s">
        <v>161</v>
      </c>
      <c r="B381" s="69" t="s">
        <v>143</v>
      </c>
      <c r="C381" s="66" t="s">
        <v>56</v>
      </c>
      <c r="D381" s="15" t="s">
        <v>21</v>
      </c>
      <c r="E381" s="15" t="s">
        <v>22</v>
      </c>
      <c r="F381" s="60">
        <v>3.3786420000000001</v>
      </c>
      <c r="G381" s="17">
        <v>0.0012613609310762974</v>
      </c>
      <c r="H381" s="18"/>
      <c r="I381" s="16">
        <v>0</v>
      </c>
      <c r="J381" s="18"/>
      <c r="K381" s="16">
        <v>37.795918367346935</v>
      </c>
      <c r="L381" s="16">
        <v>37.795918367346935</v>
      </c>
      <c r="M381" s="18"/>
      <c r="N381" s="16">
        <v>54.897472115337784</v>
      </c>
      <c r="O381" s="16">
        <v>54.897472115337784</v>
      </c>
    </row>
    <row r="382" spans="1:15" ht="15.75" thickBot="1">
      <c r="A382" s="67" t="s">
        <v>161</v>
      </c>
      <c r="B382" s="70" t="s">
        <v>145</v>
      </c>
      <c r="C382" s="67" t="s">
        <v>56</v>
      </c>
      <c r="D382" s="24" t="s">
        <v>21</v>
      </c>
      <c r="E382" s="24" t="s">
        <v>22</v>
      </c>
      <c r="F382" s="62">
        <v>1.891092</v>
      </c>
      <c r="G382" s="26">
        <v>0.00070600838025186964</v>
      </c>
      <c r="H382" s="4"/>
      <c r="I382" s="25">
        <v>0</v>
      </c>
      <c r="J382" s="4"/>
      <c r="K382" s="25">
        <v>35.50</v>
      </c>
      <c r="L382" s="25">
        <v>35.50</v>
      </c>
      <c r="M382" s="27"/>
      <c r="N382" s="25">
        <v>57.637231503579955</v>
      </c>
      <c r="O382" s="25">
        <v>57.637231503579955</v>
      </c>
    </row>
    <row r="383" spans="1:15" ht="15.75" thickBot="1">
      <c r="A383" s="74" t="s">
        <v>162</v>
      </c>
      <c r="B383" s="68"/>
      <c r="C383" s="68"/>
      <c r="D383" s="19"/>
      <c r="E383" s="19"/>
      <c r="F383" s="61">
        <v>6.5968419999999997</v>
      </c>
      <c r="G383" s="21">
        <v>0.0024628234560759095</v>
      </c>
      <c r="H383" s="19"/>
      <c r="I383" s="20">
        <v>0</v>
      </c>
      <c r="J383" s="19"/>
      <c r="K383" s="20">
        <v>37.229508196721312</v>
      </c>
      <c r="L383" s="20">
        <v>37.229508196721312</v>
      </c>
      <c r="M383" s="22"/>
      <c r="N383" s="20">
        <v>55.573379240189368</v>
      </c>
      <c r="O383" s="23">
        <v>55.573379240189368</v>
      </c>
    </row>
    <row r="384" spans="1:15" ht="15">
      <c r="A384" s="67" t="s">
        <v>163</v>
      </c>
      <c r="B384" s="67" t="s">
        <v>63</v>
      </c>
      <c r="C384" s="67" t="s">
        <v>55</v>
      </c>
      <c r="D384" s="15" t="s">
        <v>21</v>
      </c>
      <c r="E384" s="15" t="s">
        <v>22</v>
      </c>
      <c r="F384" s="60">
        <v>0.030381999999999999</v>
      </c>
      <c r="G384" s="17">
        <v>1.1342624583474681E-05</v>
      </c>
      <c r="H384" s="18"/>
      <c r="I384" s="16">
        <v>0</v>
      </c>
      <c r="J384" s="18"/>
      <c r="K384" s="16">
        <v>10</v>
      </c>
      <c r="L384" s="16">
        <v>10</v>
      </c>
      <c r="M384" s="18"/>
      <c r="N384" s="16">
        <v>88.066825775656326</v>
      </c>
      <c r="O384" s="16">
        <v>88.066825775656326</v>
      </c>
    </row>
    <row r="385" spans="1:15" ht="15">
      <c r="A385" s="67" t="s">
        <v>163</v>
      </c>
      <c r="B385" s="69" t="s">
        <v>65</v>
      </c>
      <c r="C385" s="66" t="s">
        <v>33</v>
      </c>
      <c r="D385" s="15" t="s">
        <v>21</v>
      </c>
      <c r="E385" s="15" t="s">
        <v>22</v>
      </c>
      <c r="F385" s="60">
        <v>0.075526999999999997</v>
      </c>
      <c r="G385" s="17">
        <v>2.819677463353605E-05</v>
      </c>
      <c r="H385" s="18"/>
      <c r="I385" s="16">
        <v>0</v>
      </c>
      <c r="J385" s="18"/>
      <c r="K385" s="16">
        <v>12</v>
      </c>
      <c r="L385" s="16">
        <v>12</v>
      </c>
      <c r="M385" s="18"/>
      <c r="N385" s="16">
        <v>85.680190930787589</v>
      </c>
      <c r="O385" s="16">
        <v>85.680190930787589</v>
      </c>
    </row>
    <row r="386" spans="1:15" ht="15">
      <c r="A386" s="67" t="s">
        <v>163</v>
      </c>
      <c r="B386" s="69" t="s">
        <v>65</v>
      </c>
      <c r="C386" s="67" t="s">
        <v>69</v>
      </c>
      <c r="D386" s="15" t="s">
        <v>21</v>
      </c>
      <c r="E386" s="15" t="s">
        <v>22</v>
      </c>
      <c r="F386" s="60">
        <v>0.0050270000000000002</v>
      </c>
      <c r="G386" s="17">
        <v>1.8767485281129362E-06</v>
      </c>
      <c r="H386" s="18"/>
      <c r="I386" s="16">
        <v>0</v>
      </c>
      <c r="J386" s="18"/>
      <c r="K386" s="16">
        <v>12</v>
      </c>
      <c r="L386" s="16">
        <v>12</v>
      </c>
      <c r="M386" s="18"/>
      <c r="N386" s="16">
        <v>85.680190930787589</v>
      </c>
      <c r="O386" s="16">
        <v>85.680190930787589</v>
      </c>
    </row>
    <row r="387" spans="1:15" ht="15">
      <c r="A387" s="67" t="s">
        <v>163</v>
      </c>
      <c r="B387" s="69" t="s">
        <v>67</v>
      </c>
      <c r="C387" s="66" t="s">
        <v>55</v>
      </c>
      <c r="D387" s="15" t="s">
        <v>21</v>
      </c>
      <c r="E387" s="15" t="s">
        <v>22</v>
      </c>
      <c r="F387" s="60">
        <v>1.2864960000000001</v>
      </c>
      <c r="G387" s="17">
        <v>0.00048029231637620448</v>
      </c>
      <c r="H387" s="18"/>
      <c r="I387" s="16">
        <v>0</v>
      </c>
      <c r="J387" s="18"/>
      <c r="K387" s="16">
        <v>11.285714285714286</v>
      </c>
      <c r="L387" s="16">
        <v>11.285714285714286</v>
      </c>
      <c r="M387" s="18"/>
      <c r="N387" s="16">
        <v>86.5325605182407</v>
      </c>
      <c r="O387" s="16">
        <v>86.5325605182407</v>
      </c>
    </row>
    <row r="388" spans="1:15" ht="15">
      <c r="A388" s="67" t="s">
        <v>163</v>
      </c>
      <c r="B388" s="69" t="s">
        <v>70</v>
      </c>
      <c r="C388" s="66" t="s">
        <v>71</v>
      </c>
      <c r="D388" s="32" t="s">
        <v>150</v>
      </c>
      <c r="E388" s="33" t="s">
        <v>73</v>
      </c>
      <c r="F388" s="60">
        <v>0.040138</v>
      </c>
      <c r="G388" s="17">
        <v>1.4984868196020893E-05</v>
      </c>
      <c r="H388" s="18"/>
      <c r="I388" s="16">
        <v>55</v>
      </c>
      <c r="J388" s="18"/>
      <c r="K388" s="16">
        <v>25</v>
      </c>
      <c r="L388" s="16">
        <v>80</v>
      </c>
      <c r="M388" s="18"/>
      <c r="N388" s="16">
        <v>70.167064439140816</v>
      </c>
      <c r="O388" s="16">
        <v>4.5346062052505935</v>
      </c>
    </row>
    <row r="389" spans="1:15" ht="15">
      <c r="A389" s="67" t="s">
        <v>163</v>
      </c>
      <c r="B389" s="69" t="s">
        <v>70</v>
      </c>
      <c r="C389" s="66" t="s">
        <v>64</v>
      </c>
      <c r="D389" s="32" t="s">
        <v>150</v>
      </c>
      <c r="E389" s="33" t="s">
        <v>73</v>
      </c>
      <c r="F389" s="60">
        <v>0.14196300000000001</v>
      </c>
      <c r="G389" s="17">
        <v>5.2999572567435201E-05</v>
      </c>
      <c r="H389" s="18"/>
      <c r="I389" s="16">
        <v>55</v>
      </c>
      <c r="J389" s="18"/>
      <c r="K389" s="16">
        <v>25</v>
      </c>
      <c r="L389" s="16">
        <v>80</v>
      </c>
      <c r="M389" s="18"/>
      <c r="N389" s="16">
        <v>70.167064439140816</v>
      </c>
      <c r="O389" s="16">
        <v>4.5346062052505935</v>
      </c>
    </row>
    <row r="390" spans="1:15" ht="15">
      <c r="A390" s="67" t="s">
        <v>163</v>
      </c>
      <c r="B390" s="69" t="s">
        <v>70</v>
      </c>
      <c r="C390" s="66" t="s">
        <v>33</v>
      </c>
      <c r="D390" s="32" t="s">
        <v>150</v>
      </c>
      <c r="E390" s="33" t="s">
        <v>73</v>
      </c>
      <c r="F390" s="60">
        <v>0.82818999999999998</v>
      </c>
      <c r="G390" s="17">
        <v>0.00030919124000355132</v>
      </c>
      <c r="H390" s="18"/>
      <c r="I390" s="16">
        <v>55</v>
      </c>
      <c r="J390" s="18"/>
      <c r="K390" s="16">
        <v>35.799999999999997</v>
      </c>
      <c r="L390" s="16">
        <v>90.80</v>
      </c>
      <c r="M390" s="18"/>
      <c r="N390" s="16">
        <v>57.279236276849645</v>
      </c>
      <c r="O390" s="16">
        <v>-8.3532219570405726</v>
      </c>
    </row>
    <row r="391" spans="1:15" ht="15">
      <c r="A391" s="67" t="s">
        <v>163</v>
      </c>
      <c r="B391" s="69" t="s">
        <v>70</v>
      </c>
      <c r="C391" s="66" t="s">
        <v>35</v>
      </c>
      <c r="D391" s="32" t="s">
        <v>150</v>
      </c>
      <c r="E391" s="33" t="s">
        <v>73</v>
      </c>
      <c r="F391" s="60">
        <v>0.533389</v>
      </c>
      <c r="G391" s="17">
        <v>0.00019913209084178055</v>
      </c>
      <c r="H391" s="18"/>
      <c r="I391" s="16">
        <v>55</v>
      </c>
      <c r="J391" s="18"/>
      <c r="K391" s="16">
        <v>32</v>
      </c>
      <c r="L391" s="16">
        <v>87</v>
      </c>
      <c r="M391" s="18"/>
      <c r="N391" s="16">
        <v>61.813842482100235</v>
      </c>
      <c r="O391" s="16">
        <v>-3.8186157517899799</v>
      </c>
    </row>
    <row r="392" spans="1:15" ht="15">
      <c r="A392" s="67" t="s">
        <v>163</v>
      </c>
      <c r="B392" s="69" t="s">
        <v>70</v>
      </c>
      <c r="C392" s="66" t="s">
        <v>75</v>
      </c>
      <c r="D392" s="32" t="s">
        <v>150</v>
      </c>
      <c r="E392" s="33" t="s">
        <v>73</v>
      </c>
      <c r="F392" s="60">
        <v>0.026009999999999998</v>
      </c>
      <c r="G392" s="17">
        <v>9.7104096312348248E-06</v>
      </c>
      <c r="H392" s="18"/>
      <c r="I392" s="16">
        <v>55</v>
      </c>
      <c r="J392" s="18"/>
      <c r="K392" s="16">
        <v>34</v>
      </c>
      <c r="L392" s="16">
        <v>89</v>
      </c>
      <c r="M392" s="18"/>
      <c r="N392" s="16">
        <v>59.427207637231504</v>
      </c>
      <c r="O392" s="16">
        <v>-6.2052505966587148</v>
      </c>
    </row>
    <row r="393" spans="1:15" ht="15">
      <c r="A393" s="67" t="s">
        <v>163</v>
      </c>
      <c r="B393" s="69" t="s">
        <v>70</v>
      </c>
      <c r="C393" s="66" t="s">
        <v>45</v>
      </c>
      <c r="D393" s="32" t="s">
        <v>150</v>
      </c>
      <c r="E393" s="33" t="s">
        <v>73</v>
      </c>
      <c r="F393" s="60">
        <v>0.051084999999999998</v>
      </c>
      <c r="G393" s="17">
        <v>1.9071752249582125E-05</v>
      </c>
      <c r="H393" s="18"/>
      <c r="I393" s="16">
        <v>55</v>
      </c>
      <c r="J393" s="18"/>
      <c r="K393" s="16">
        <v>34</v>
      </c>
      <c r="L393" s="16">
        <v>89</v>
      </c>
      <c r="M393" s="18"/>
      <c r="N393" s="16">
        <v>59.427207637231504</v>
      </c>
      <c r="O393" s="16">
        <v>-6.2052505966587148</v>
      </c>
    </row>
    <row r="394" spans="1:15" ht="15">
      <c r="A394" s="67" t="s">
        <v>163</v>
      </c>
      <c r="B394" s="69" t="s">
        <v>70</v>
      </c>
      <c r="C394" s="66" t="s">
        <v>79</v>
      </c>
      <c r="D394" s="32" t="s">
        <v>150</v>
      </c>
      <c r="E394" s="33" t="s">
        <v>73</v>
      </c>
      <c r="F394" s="60">
        <v>0.080845</v>
      </c>
      <c r="G394" s="17">
        <v>3.0182163269403287E-05</v>
      </c>
      <c r="H394" s="18"/>
      <c r="I394" s="16">
        <v>55</v>
      </c>
      <c r="J394" s="18"/>
      <c r="K394" s="16">
        <v>29</v>
      </c>
      <c r="L394" s="16">
        <v>84</v>
      </c>
      <c r="M394" s="18"/>
      <c r="N394" s="16">
        <v>65.393794749403341</v>
      </c>
      <c r="O394" s="16">
        <v>-0.23866348448687691</v>
      </c>
    </row>
    <row r="395" spans="1:15" ht="15">
      <c r="A395" s="67" t="s">
        <v>163</v>
      </c>
      <c r="B395" s="69" t="s">
        <v>70</v>
      </c>
      <c r="C395" s="66" t="s">
        <v>80</v>
      </c>
      <c r="D395" s="32" t="s">
        <v>150</v>
      </c>
      <c r="E395" s="33" t="s">
        <v>73</v>
      </c>
      <c r="F395" s="60">
        <v>0.044089000000000003</v>
      </c>
      <c r="G395" s="17">
        <v>1.6459909659035458E-05</v>
      </c>
      <c r="H395" s="18"/>
      <c r="I395" s="16">
        <v>55</v>
      </c>
      <c r="J395" s="18"/>
      <c r="K395" s="16">
        <v>37</v>
      </c>
      <c r="L395" s="16">
        <v>92</v>
      </c>
      <c r="M395" s="18"/>
      <c r="N395" s="16">
        <v>55.847255369928398</v>
      </c>
      <c r="O395" s="16">
        <v>-9.7852028639618176</v>
      </c>
    </row>
    <row r="396" spans="1:15" ht="15">
      <c r="A396" s="67" t="s">
        <v>163</v>
      </c>
      <c r="B396" s="69" t="s">
        <v>81</v>
      </c>
      <c r="C396" s="66" t="s">
        <v>37</v>
      </c>
      <c r="D396" s="32" t="s">
        <v>150</v>
      </c>
      <c r="E396" s="33" t="s">
        <v>73</v>
      </c>
      <c r="F396" s="60">
        <v>0.50244800000000001</v>
      </c>
      <c r="G396" s="17">
        <v>0.0001875807727179806</v>
      </c>
      <c r="H396" s="18"/>
      <c r="I396" s="16">
        <v>55</v>
      </c>
      <c r="J396" s="18"/>
      <c r="K396" s="16">
        <v>18</v>
      </c>
      <c r="L396" s="16">
        <v>73</v>
      </c>
      <c r="M396" s="18"/>
      <c r="N396" s="16">
        <v>78.520286396181376</v>
      </c>
      <c r="O396" s="16">
        <v>12.887828162291168</v>
      </c>
    </row>
    <row r="397" spans="1:15" ht="15">
      <c r="A397" s="67" t="s">
        <v>163</v>
      </c>
      <c r="B397" s="69" t="s">
        <v>84</v>
      </c>
      <c r="C397" s="66" t="s">
        <v>37</v>
      </c>
      <c r="D397" s="32" t="s">
        <v>150</v>
      </c>
      <c r="E397" s="15" t="s">
        <v>73</v>
      </c>
      <c r="F397" s="60">
        <v>0.69986800000000005</v>
      </c>
      <c r="G397" s="17">
        <v>0.00026128431248723783</v>
      </c>
      <c r="H397" s="18"/>
      <c r="I397" s="16">
        <v>0</v>
      </c>
      <c r="J397" s="18"/>
      <c r="K397" s="16">
        <v>15</v>
      </c>
      <c r="L397" s="16">
        <v>15</v>
      </c>
      <c r="M397" s="18"/>
      <c r="N397" s="16">
        <v>82.100238663484475</v>
      </c>
      <c r="O397" s="16">
        <v>82.100238663484475</v>
      </c>
    </row>
    <row r="398" spans="1:15" ht="15">
      <c r="A398" s="67" t="s">
        <v>163</v>
      </c>
      <c r="B398" s="69" t="s">
        <v>84</v>
      </c>
      <c r="C398" s="66" t="s">
        <v>43</v>
      </c>
      <c r="D398" s="32" t="s">
        <v>150</v>
      </c>
      <c r="E398" s="15" t="s">
        <v>73</v>
      </c>
      <c r="F398" s="60">
        <v>0.51475899999999997</v>
      </c>
      <c r="G398" s="17">
        <v>0.00019217688394328363</v>
      </c>
      <c r="H398" s="18"/>
      <c r="I398" s="16">
        <v>0</v>
      </c>
      <c r="J398" s="18"/>
      <c r="K398" s="16">
        <v>14</v>
      </c>
      <c r="L398" s="16">
        <v>14</v>
      </c>
      <c r="M398" s="18"/>
      <c r="N398" s="16">
        <v>83.293556085918851</v>
      </c>
      <c r="O398" s="16">
        <v>83.293556085918851</v>
      </c>
    </row>
    <row r="399" spans="1:15" ht="15">
      <c r="A399" s="67" t="s">
        <v>163</v>
      </c>
      <c r="B399" s="67" t="s">
        <v>87</v>
      </c>
      <c r="C399" s="66" t="s">
        <v>20</v>
      </c>
      <c r="D399" s="15" t="s">
        <v>21</v>
      </c>
      <c r="E399" s="15" t="s">
        <v>22</v>
      </c>
      <c r="F399" s="60">
        <v>0.069188</v>
      </c>
      <c r="G399" s="17">
        <v>2.5830212286269708E-05</v>
      </c>
      <c r="H399" s="18"/>
      <c r="I399" s="16">
        <v>0</v>
      </c>
      <c r="J399" s="18"/>
      <c r="K399" s="16">
        <v>13</v>
      </c>
      <c r="L399" s="16">
        <v>13</v>
      </c>
      <c r="M399" s="18"/>
      <c r="N399" s="16">
        <v>84.486873508353227</v>
      </c>
      <c r="O399" s="16">
        <v>84.486873508353227</v>
      </c>
    </row>
    <row r="400" spans="1:15" ht="15">
      <c r="A400" s="67" t="s">
        <v>163</v>
      </c>
      <c r="B400" s="67" t="s">
        <v>87</v>
      </c>
      <c r="C400" s="66" t="s">
        <v>88</v>
      </c>
      <c r="D400" s="15" t="s">
        <v>21</v>
      </c>
      <c r="E400" s="15" t="s">
        <v>22</v>
      </c>
      <c r="F400" s="60">
        <v>0.024313999999999999</v>
      </c>
      <c r="G400" s="17">
        <v>9.0772356698901781E-06</v>
      </c>
      <c r="H400" s="18"/>
      <c r="I400" s="16">
        <v>0</v>
      </c>
      <c r="J400" s="18"/>
      <c r="K400" s="16">
        <v>13</v>
      </c>
      <c r="L400" s="16">
        <v>13</v>
      </c>
      <c r="M400" s="18"/>
      <c r="N400" s="16">
        <v>84.486873508353227</v>
      </c>
      <c r="O400" s="16">
        <v>84.486873508353227</v>
      </c>
    </row>
    <row r="401" spans="1:15" ht="15">
      <c r="A401" s="67" t="s">
        <v>163</v>
      </c>
      <c r="B401" s="67" t="s">
        <v>87</v>
      </c>
      <c r="C401" s="66" t="s">
        <v>33</v>
      </c>
      <c r="D401" s="15" t="s">
        <v>21</v>
      </c>
      <c r="E401" s="15" t="s">
        <v>22</v>
      </c>
      <c r="F401" s="60">
        <v>0.039358999999999998</v>
      </c>
      <c r="G401" s="17">
        <v>1.4694041240898558E-05</v>
      </c>
      <c r="H401" s="18"/>
      <c r="I401" s="16">
        <v>0</v>
      </c>
      <c r="J401" s="18"/>
      <c r="K401" s="16">
        <v>13</v>
      </c>
      <c r="L401" s="16">
        <v>13</v>
      </c>
      <c r="M401" s="18"/>
      <c r="N401" s="16">
        <v>84.486873508353227</v>
      </c>
      <c r="O401" s="16">
        <v>84.486873508353227</v>
      </c>
    </row>
    <row r="402" spans="1:15" ht="15">
      <c r="A402" s="67" t="s">
        <v>163</v>
      </c>
      <c r="B402" s="67" t="s">
        <v>87</v>
      </c>
      <c r="C402" s="66" t="s">
        <v>69</v>
      </c>
      <c r="D402" s="15" t="s">
        <v>21</v>
      </c>
      <c r="E402" s="15" t="s">
        <v>22</v>
      </c>
      <c r="F402" s="60">
        <v>3.7175859999999998</v>
      </c>
      <c r="G402" s="17">
        <v>0.0013879001499170992</v>
      </c>
      <c r="H402" s="18"/>
      <c r="I402" s="16">
        <v>0</v>
      </c>
      <c r="J402" s="18"/>
      <c r="K402" s="16">
        <v>10.199999999999999</v>
      </c>
      <c r="L402" s="16">
        <v>10.199999999999999</v>
      </c>
      <c r="M402" s="18"/>
      <c r="N402" s="16">
        <v>87.828162291169448</v>
      </c>
      <c r="O402" s="16">
        <v>87.828162291169448</v>
      </c>
    </row>
    <row r="403" spans="1:15" ht="15">
      <c r="A403" s="67" t="s">
        <v>163</v>
      </c>
      <c r="B403" s="67" t="s">
        <v>87</v>
      </c>
      <c r="C403" s="66" t="s">
        <v>55</v>
      </c>
      <c r="D403" s="15" t="s">
        <v>21</v>
      </c>
      <c r="E403" s="15" t="s">
        <v>22</v>
      </c>
      <c r="F403" s="60">
        <v>0.0062849999999999998</v>
      </c>
      <c r="G403" s="17">
        <v>2.3464023272706988E-06</v>
      </c>
      <c r="H403" s="18"/>
      <c r="I403" s="16">
        <v>0</v>
      </c>
      <c r="J403" s="18"/>
      <c r="K403" s="16">
        <v>13</v>
      </c>
      <c r="L403" s="16">
        <v>13</v>
      </c>
      <c r="M403" s="18"/>
      <c r="N403" s="16">
        <v>84.486873508353227</v>
      </c>
      <c r="O403" s="16">
        <v>84.486873508353227</v>
      </c>
    </row>
    <row r="404" spans="1:15" ht="15">
      <c r="A404" s="67" t="s">
        <v>163</v>
      </c>
      <c r="B404" s="69" t="s">
        <v>92</v>
      </c>
      <c r="C404" s="66" t="s">
        <v>20</v>
      </c>
      <c r="D404" s="32" t="s">
        <v>150</v>
      </c>
      <c r="E404" s="33" t="s">
        <v>22</v>
      </c>
      <c r="F404" s="60">
        <v>1.306265</v>
      </c>
      <c r="G404" s="17">
        <v>0.000487672750363128</v>
      </c>
      <c r="H404" s="18"/>
      <c r="I404" s="16">
        <v>55</v>
      </c>
      <c r="J404" s="18"/>
      <c r="K404" s="16">
        <v>31</v>
      </c>
      <c r="L404" s="16">
        <v>86</v>
      </c>
      <c r="M404" s="18"/>
      <c r="N404" s="16">
        <v>63.007159904534603</v>
      </c>
      <c r="O404" s="16">
        <v>-2.625298329355612</v>
      </c>
    </row>
    <row r="405" spans="1:15" ht="15">
      <c r="A405" s="67" t="s">
        <v>163</v>
      </c>
      <c r="B405" s="69" t="s">
        <v>92</v>
      </c>
      <c r="C405" s="66" t="s">
        <v>94</v>
      </c>
      <c r="D405" s="32" t="s">
        <v>150</v>
      </c>
      <c r="E405" s="33" t="s">
        <v>73</v>
      </c>
      <c r="F405" s="60">
        <v>0.32449499999999998</v>
      </c>
      <c r="G405" s="17">
        <v>0.0001211449201571528</v>
      </c>
      <c r="H405" s="18"/>
      <c r="I405" s="16">
        <v>55</v>
      </c>
      <c r="J405" s="18"/>
      <c r="K405" s="16">
        <v>22</v>
      </c>
      <c r="L405" s="16">
        <v>77</v>
      </c>
      <c r="M405" s="18"/>
      <c r="N405" s="16">
        <v>73.747016706443915</v>
      </c>
      <c r="O405" s="16">
        <v>8.1145584725536963</v>
      </c>
    </row>
    <row r="406" spans="1:15" ht="15">
      <c r="A406" s="67" t="s">
        <v>163</v>
      </c>
      <c r="B406" s="69" t="s">
        <v>95</v>
      </c>
      <c r="C406" s="66" t="s">
        <v>37</v>
      </c>
      <c r="D406" s="15" t="s">
        <v>21</v>
      </c>
      <c r="E406" s="15" t="s">
        <v>73</v>
      </c>
      <c r="F406" s="60">
        <v>1.84457</v>
      </c>
      <c r="G406" s="17">
        <v>0.00068864014969191936</v>
      </c>
      <c r="H406" s="18"/>
      <c r="I406" s="16">
        <v>0</v>
      </c>
      <c r="J406" s="18"/>
      <c r="K406" s="16">
        <v>26</v>
      </c>
      <c r="L406" s="16">
        <v>26</v>
      </c>
      <c r="M406" s="18"/>
      <c r="N406" s="16">
        <v>68.97374701670644</v>
      </c>
      <c r="O406" s="16">
        <v>68.97374701670644</v>
      </c>
    </row>
    <row r="407" spans="1:15" ht="15">
      <c r="A407" s="67" t="s">
        <v>163</v>
      </c>
      <c r="B407" s="69" t="s">
        <v>96</v>
      </c>
      <c r="C407" s="66" t="s">
        <v>79</v>
      </c>
      <c r="D407" s="34" t="s">
        <v>150</v>
      </c>
      <c r="E407" s="35" t="s">
        <v>22</v>
      </c>
      <c r="F407" s="60">
        <v>0.73120399999999997</v>
      </c>
      <c r="G407" s="17">
        <v>0.00027298309742396882</v>
      </c>
      <c r="H407" s="18"/>
      <c r="I407" s="16">
        <v>55</v>
      </c>
      <c r="J407" s="18"/>
      <c r="K407" s="16">
        <v>26</v>
      </c>
      <c r="L407" s="16">
        <v>81</v>
      </c>
      <c r="M407" s="18"/>
      <c r="N407" s="16">
        <v>68.97374701670644</v>
      </c>
      <c r="O407" s="16">
        <v>3.3412887828162257</v>
      </c>
    </row>
    <row r="408" spans="1:15" ht="15">
      <c r="A408" s="67" t="s">
        <v>163</v>
      </c>
      <c r="B408" s="69" t="s">
        <v>97</v>
      </c>
      <c r="C408" s="66" t="s">
        <v>98</v>
      </c>
      <c r="D408" s="15" t="s">
        <v>21</v>
      </c>
      <c r="E408" s="15" t="s">
        <v>22</v>
      </c>
      <c r="F408" s="60">
        <v>0.027413</v>
      </c>
      <c r="G408" s="17">
        <v>1.0234196817417926E-05</v>
      </c>
      <c r="H408" s="18"/>
      <c r="I408" s="16">
        <v>0</v>
      </c>
      <c r="J408" s="18"/>
      <c r="K408" s="16">
        <v>14</v>
      </c>
      <c r="L408" s="16">
        <v>14</v>
      </c>
      <c r="M408" s="18"/>
      <c r="N408" s="16">
        <v>83.293556085918851</v>
      </c>
      <c r="O408" s="16">
        <v>83.293556085918851</v>
      </c>
    </row>
    <row r="409" spans="1:15" ht="15">
      <c r="A409" s="67" t="s">
        <v>163</v>
      </c>
      <c r="B409" s="69" t="s">
        <v>97</v>
      </c>
      <c r="C409" s="66" t="s">
        <v>99</v>
      </c>
      <c r="D409" s="15" t="s">
        <v>21</v>
      </c>
      <c r="E409" s="15" t="s">
        <v>22</v>
      </c>
      <c r="F409" s="60">
        <v>0.71080299999999996</v>
      </c>
      <c r="G409" s="17">
        <v>0.00026536671653635554</v>
      </c>
      <c r="H409" s="18"/>
      <c r="I409" s="16">
        <v>0</v>
      </c>
      <c r="J409" s="18"/>
      <c r="K409" s="16">
        <v>14</v>
      </c>
      <c r="L409" s="16">
        <v>14</v>
      </c>
      <c r="M409" s="18"/>
      <c r="N409" s="16">
        <v>83.293556085918851</v>
      </c>
      <c r="O409" s="16">
        <v>83.293556085918851</v>
      </c>
    </row>
    <row r="410" spans="1:15" ht="15">
      <c r="A410" s="67" t="s">
        <v>163</v>
      </c>
      <c r="B410" s="69" t="s">
        <v>97</v>
      </c>
      <c r="C410" s="66" t="s">
        <v>31</v>
      </c>
      <c r="D410" s="15" t="s">
        <v>21</v>
      </c>
      <c r="E410" s="15" t="s">
        <v>22</v>
      </c>
      <c r="F410" s="60">
        <v>0.135824</v>
      </c>
      <c r="G410" s="17">
        <v>5.0707676960893464E-05</v>
      </c>
      <c r="H410" s="18"/>
      <c r="I410" s="16">
        <v>0</v>
      </c>
      <c r="J410" s="18"/>
      <c r="K410" s="16">
        <v>14</v>
      </c>
      <c r="L410" s="16">
        <v>14</v>
      </c>
      <c r="M410" s="18"/>
      <c r="N410" s="16">
        <v>83.293556085918851</v>
      </c>
      <c r="O410" s="16">
        <v>83.293556085918851</v>
      </c>
    </row>
    <row r="411" spans="1:15" ht="15">
      <c r="A411" s="67" t="s">
        <v>163</v>
      </c>
      <c r="B411" s="69" t="s">
        <v>97</v>
      </c>
      <c r="C411" s="66" t="s">
        <v>35</v>
      </c>
      <c r="D411" s="15" t="s">
        <v>21</v>
      </c>
      <c r="E411" s="15" t="s">
        <v>22</v>
      </c>
      <c r="F411" s="60">
        <v>0.90805899999999995</v>
      </c>
      <c r="G411" s="17">
        <v>0.00033900902957821854</v>
      </c>
      <c r="H411" s="18"/>
      <c r="I411" s="16">
        <v>0</v>
      </c>
      <c r="J411" s="18"/>
      <c r="K411" s="16">
        <v>14</v>
      </c>
      <c r="L411" s="16">
        <v>14</v>
      </c>
      <c r="M411" s="18"/>
      <c r="N411" s="16">
        <v>83.293556085918851</v>
      </c>
      <c r="O411" s="16">
        <v>83.293556085918851</v>
      </c>
    </row>
    <row r="412" spans="1:15" ht="15">
      <c r="A412" s="67" t="s">
        <v>163</v>
      </c>
      <c r="B412" s="69" t="s">
        <v>97</v>
      </c>
      <c r="C412" s="66" t="s">
        <v>78</v>
      </c>
      <c r="D412" s="15" t="s">
        <v>21</v>
      </c>
      <c r="E412" s="15" t="s">
        <v>22</v>
      </c>
      <c r="F412" s="60">
        <v>0.11350200000000001</v>
      </c>
      <c r="G412" s="17">
        <v>4.2374122028620347E-05</v>
      </c>
      <c r="H412" s="18"/>
      <c r="I412" s="16">
        <v>0</v>
      </c>
      <c r="J412" s="18"/>
      <c r="K412" s="16">
        <v>14</v>
      </c>
      <c r="L412" s="16">
        <v>14</v>
      </c>
      <c r="M412" s="18"/>
      <c r="N412" s="16">
        <v>83.293556085918851</v>
      </c>
      <c r="O412" s="16">
        <v>83.293556085918851</v>
      </c>
    </row>
    <row r="413" spans="1:15" ht="15">
      <c r="A413" s="67" t="s">
        <v>163</v>
      </c>
      <c r="B413" s="69" t="s">
        <v>97</v>
      </c>
      <c r="C413" s="66" t="s">
        <v>50</v>
      </c>
      <c r="D413" s="15" t="s">
        <v>21</v>
      </c>
      <c r="E413" s="15" t="s">
        <v>22</v>
      </c>
      <c r="F413" s="60">
        <v>0.43679099999999998</v>
      </c>
      <c r="G413" s="17">
        <v>0.0001630688017392038</v>
      </c>
      <c r="H413" s="18"/>
      <c r="I413" s="16">
        <v>0</v>
      </c>
      <c r="J413" s="18"/>
      <c r="K413" s="16">
        <v>14</v>
      </c>
      <c r="L413" s="16">
        <v>14</v>
      </c>
      <c r="M413" s="18"/>
      <c r="N413" s="16">
        <v>83.293556085918851</v>
      </c>
      <c r="O413" s="16">
        <v>83.293556085918851</v>
      </c>
    </row>
    <row r="414" spans="1:15" ht="15">
      <c r="A414" s="67" t="s">
        <v>163</v>
      </c>
      <c r="B414" s="69" t="s">
        <v>97</v>
      </c>
      <c r="C414" s="66" t="s">
        <v>106</v>
      </c>
      <c r="D414" s="15" t="s">
        <v>21</v>
      </c>
      <c r="E414" s="15" t="s">
        <v>22</v>
      </c>
      <c r="F414" s="60">
        <v>0.22081999999999999</v>
      </c>
      <c r="G414" s="17">
        <v>8.2439548434035912E-05</v>
      </c>
      <c r="H414" s="18"/>
      <c r="I414" s="16">
        <v>0</v>
      </c>
      <c r="J414" s="18"/>
      <c r="K414" s="16">
        <v>14</v>
      </c>
      <c r="L414" s="16">
        <v>14</v>
      </c>
      <c r="M414" s="18"/>
      <c r="N414" s="16">
        <v>83.293556085918851</v>
      </c>
      <c r="O414" s="16">
        <v>83.293556085918851</v>
      </c>
    </row>
    <row r="415" spans="1:15" ht="15">
      <c r="A415" s="67" t="s">
        <v>163</v>
      </c>
      <c r="B415" s="69" t="s">
        <v>97</v>
      </c>
      <c r="C415" s="66" t="s">
        <v>55</v>
      </c>
      <c r="D415" s="15" t="s">
        <v>21</v>
      </c>
      <c r="E415" s="15" t="s">
        <v>22</v>
      </c>
      <c r="F415" s="60">
        <v>0.048755</v>
      </c>
      <c r="G415" s="17">
        <v>1.8201884720140482E-05</v>
      </c>
      <c r="H415" s="18"/>
      <c r="I415" s="16">
        <v>0</v>
      </c>
      <c r="J415" s="18"/>
      <c r="K415" s="16">
        <v>14</v>
      </c>
      <c r="L415" s="16">
        <v>14</v>
      </c>
      <c r="M415" s="18"/>
      <c r="N415" s="16">
        <v>83.293556085918851</v>
      </c>
      <c r="O415" s="16">
        <v>83.293556085918851</v>
      </c>
    </row>
    <row r="416" spans="1:15" ht="15">
      <c r="A416" s="67" t="s">
        <v>163</v>
      </c>
      <c r="B416" s="69" t="s">
        <v>19</v>
      </c>
      <c r="C416" s="66" t="s">
        <v>20</v>
      </c>
      <c r="D416" s="15" t="s">
        <v>21</v>
      </c>
      <c r="E416" s="15" t="s">
        <v>22</v>
      </c>
      <c r="F416" s="60">
        <v>0.042913</v>
      </c>
      <c r="G416" s="17">
        <v>1.6020869223574783E-05</v>
      </c>
      <c r="H416" s="18"/>
      <c r="I416" s="16">
        <v>0</v>
      </c>
      <c r="J416" s="18"/>
      <c r="K416" s="16">
        <v>10.25</v>
      </c>
      <c r="L416" s="16">
        <v>10.25</v>
      </c>
      <c r="M416" s="18"/>
      <c r="N416" s="16">
        <v>87.76849642004774</v>
      </c>
      <c r="O416" s="16">
        <v>87.76849642004774</v>
      </c>
    </row>
    <row r="417" spans="1:15" ht="15">
      <c r="A417" s="67" t="s">
        <v>163</v>
      </c>
      <c r="B417" s="69" t="s">
        <v>19</v>
      </c>
      <c r="C417" s="66" t="s">
        <v>71</v>
      </c>
      <c r="D417" s="15" t="s">
        <v>21</v>
      </c>
      <c r="E417" s="15" t="s">
        <v>22</v>
      </c>
      <c r="F417" s="60">
        <v>0.022012</v>
      </c>
      <c r="G417" s="17">
        <v>8.2178214841499806E-06</v>
      </c>
      <c r="H417" s="18"/>
      <c r="I417" s="16">
        <v>0</v>
      </c>
      <c r="J417" s="18"/>
      <c r="K417" s="16">
        <v>11</v>
      </c>
      <c r="L417" s="16">
        <v>11</v>
      </c>
      <c r="M417" s="18"/>
      <c r="N417" s="16">
        <v>86.873508353221965</v>
      </c>
      <c r="O417" s="16">
        <v>86.873508353221965</v>
      </c>
    </row>
    <row r="418" spans="1:15" ht="15">
      <c r="A418" s="67" t="s">
        <v>163</v>
      </c>
      <c r="B418" s="69" t="s">
        <v>19</v>
      </c>
      <c r="C418" s="66" t="s">
        <v>98</v>
      </c>
      <c r="D418" s="15" t="s">
        <v>21</v>
      </c>
      <c r="E418" s="15" t="s">
        <v>22</v>
      </c>
      <c r="F418" s="60">
        <v>0.00043100000000000001</v>
      </c>
      <c r="G418" s="17">
        <v>1.6090682626152288E-07</v>
      </c>
      <c r="H418" s="18"/>
      <c r="I418" s="16">
        <v>0</v>
      </c>
      <c r="J418" s="18"/>
      <c r="K418" s="16">
        <v>7</v>
      </c>
      <c r="L418" s="16">
        <v>7</v>
      </c>
      <c r="M418" s="18"/>
      <c r="N418" s="16">
        <v>91.646778042959426</v>
      </c>
      <c r="O418" s="16">
        <v>91.646778042959426</v>
      </c>
    </row>
    <row r="419" spans="1:15" ht="15">
      <c r="A419" s="67" t="s">
        <v>163</v>
      </c>
      <c r="B419" s="69" t="s">
        <v>19</v>
      </c>
      <c r="C419" s="66" t="s">
        <v>23</v>
      </c>
      <c r="D419" s="15" t="s">
        <v>21</v>
      </c>
      <c r="E419" s="15" t="s">
        <v>22</v>
      </c>
      <c r="F419" s="60">
        <v>0.0050039999999999998</v>
      </c>
      <c r="G419" s="17">
        <v>1.8681618529296064E-06</v>
      </c>
      <c r="H419" s="18"/>
      <c r="I419" s="16">
        <v>0</v>
      </c>
      <c r="J419" s="18"/>
      <c r="K419" s="16">
        <v>14</v>
      </c>
      <c r="L419" s="16">
        <v>14</v>
      </c>
      <c r="M419" s="18"/>
      <c r="N419" s="16">
        <v>83.293556085918851</v>
      </c>
      <c r="O419" s="16">
        <v>83.293556085918851</v>
      </c>
    </row>
    <row r="420" spans="1:15" ht="15">
      <c r="A420" s="67" t="s">
        <v>163</v>
      </c>
      <c r="B420" s="69" t="s">
        <v>19</v>
      </c>
      <c r="C420" s="66" t="s">
        <v>24</v>
      </c>
      <c r="D420" s="15" t="s">
        <v>21</v>
      </c>
      <c r="E420" s="15" t="s">
        <v>22</v>
      </c>
      <c r="F420" s="60">
        <v>0.0053</v>
      </c>
      <c r="G420" s="17">
        <v>1.9786686292020214E-06</v>
      </c>
      <c r="H420" s="18"/>
      <c r="I420" s="16">
        <v>0</v>
      </c>
      <c r="J420" s="18"/>
      <c r="K420" s="16">
        <v>10.50</v>
      </c>
      <c r="L420" s="16">
        <v>10.50</v>
      </c>
      <c r="M420" s="18"/>
      <c r="N420" s="16">
        <v>87.470167064439138</v>
      </c>
      <c r="O420" s="16">
        <v>87.470167064439138</v>
      </c>
    </row>
    <row r="421" spans="1:15" ht="15">
      <c r="A421" s="67" t="s">
        <v>163</v>
      </c>
      <c r="B421" s="69" t="s">
        <v>19</v>
      </c>
      <c r="C421" s="66" t="s">
        <v>64</v>
      </c>
      <c r="D421" s="15" t="s">
        <v>21</v>
      </c>
      <c r="E421" s="15" t="s">
        <v>22</v>
      </c>
      <c r="F421" s="60">
        <v>0.074873999999999996</v>
      </c>
      <c r="G421" s="17">
        <v>2.7952987725070214E-05</v>
      </c>
      <c r="H421" s="18"/>
      <c r="I421" s="16">
        <v>0</v>
      </c>
      <c r="J421" s="18"/>
      <c r="K421" s="16">
        <v>9.3333333333333339</v>
      </c>
      <c r="L421" s="16">
        <v>9.3333333333333339</v>
      </c>
      <c r="M421" s="18"/>
      <c r="N421" s="16">
        <v>88.862370723945901</v>
      </c>
      <c r="O421" s="16">
        <v>88.862370723945901</v>
      </c>
    </row>
    <row r="422" spans="1:15" ht="15">
      <c r="A422" s="67" t="s">
        <v>163</v>
      </c>
      <c r="B422" s="69" t="s">
        <v>19</v>
      </c>
      <c r="C422" s="66" t="s">
        <v>26</v>
      </c>
      <c r="D422" s="15" t="s">
        <v>21</v>
      </c>
      <c r="E422" s="15" t="s">
        <v>22</v>
      </c>
      <c r="F422" s="60">
        <v>0.891486</v>
      </c>
      <c r="G422" s="17">
        <v>0.00033282177010807417</v>
      </c>
      <c r="H422" s="18"/>
      <c r="I422" s="16">
        <v>0</v>
      </c>
      <c r="J422" s="18"/>
      <c r="K422" s="16">
        <v>12.50</v>
      </c>
      <c r="L422" s="16">
        <v>12.50</v>
      </c>
      <c r="M422" s="18"/>
      <c r="N422" s="16">
        <v>85.083532219570401</v>
      </c>
      <c r="O422" s="16">
        <v>85.083532219570401</v>
      </c>
    </row>
    <row r="423" spans="1:15" ht="15">
      <c r="A423" s="67" t="s">
        <v>163</v>
      </c>
      <c r="B423" s="69" t="s">
        <v>19</v>
      </c>
      <c r="C423" s="66" t="s">
        <v>27</v>
      </c>
      <c r="D423" s="15" t="s">
        <v>21</v>
      </c>
      <c r="E423" s="15" t="s">
        <v>22</v>
      </c>
      <c r="F423" s="60">
        <v>0.19173799999999999</v>
      </c>
      <c r="G423" s="17">
        <v>7.1582257665271166E-05</v>
      </c>
      <c r="H423" s="18"/>
      <c r="I423" s="16">
        <v>0</v>
      </c>
      <c r="J423" s="18"/>
      <c r="K423" s="16">
        <v>9.50</v>
      </c>
      <c r="L423" s="16">
        <v>9.50</v>
      </c>
      <c r="M423" s="18"/>
      <c r="N423" s="16">
        <v>88.663484486873514</v>
      </c>
      <c r="O423" s="16">
        <v>88.663484486873514</v>
      </c>
    </row>
    <row r="424" spans="1:15" ht="15">
      <c r="A424" s="67" t="s">
        <v>163</v>
      </c>
      <c r="B424" s="69" t="s">
        <v>19</v>
      </c>
      <c r="C424" s="66" t="s">
        <v>28</v>
      </c>
      <c r="D424" s="15" t="s">
        <v>21</v>
      </c>
      <c r="E424" s="15" t="s">
        <v>22</v>
      </c>
      <c r="F424" s="60">
        <v>42.872467</v>
      </c>
      <c r="G424" s="17">
        <v>0.016005736888565828</v>
      </c>
      <c r="H424" s="18"/>
      <c r="I424" s="16">
        <v>0</v>
      </c>
      <c r="J424" s="18"/>
      <c r="K424" s="16">
        <v>10.688172043010752</v>
      </c>
      <c r="L424" s="16">
        <v>10.688172043010752</v>
      </c>
      <c r="M424" s="18"/>
      <c r="N424" s="16">
        <v>87.245618087099345</v>
      </c>
      <c r="O424" s="16">
        <v>87.245618087099345</v>
      </c>
    </row>
    <row r="425" spans="1:15" ht="15">
      <c r="A425" s="67" t="s">
        <v>163</v>
      </c>
      <c r="B425" s="69" t="s">
        <v>19</v>
      </c>
      <c r="C425" s="66" t="s">
        <v>29</v>
      </c>
      <c r="D425" s="15" t="s">
        <v>21</v>
      </c>
      <c r="E425" s="15" t="s">
        <v>22</v>
      </c>
      <c r="F425" s="60">
        <v>0.070710999999999996</v>
      </c>
      <c r="G425" s="17">
        <v>2.6398799516887571E-05</v>
      </c>
      <c r="H425" s="18"/>
      <c r="I425" s="16">
        <v>0</v>
      </c>
      <c r="J425" s="18"/>
      <c r="K425" s="16">
        <v>10</v>
      </c>
      <c r="L425" s="16">
        <v>10</v>
      </c>
      <c r="M425" s="18"/>
      <c r="N425" s="16">
        <v>88.066825775656326</v>
      </c>
      <c r="O425" s="16">
        <v>88.066825775656326</v>
      </c>
    </row>
    <row r="426" spans="1:15" ht="15">
      <c r="A426" s="67" t="s">
        <v>163</v>
      </c>
      <c r="B426" s="69" t="s">
        <v>19</v>
      </c>
      <c r="C426" s="66" t="s">
        <v>31</v>
      </c>
      <c r="D426" s="15" t="s">
        <v>21</v>
      </c>
      <c r="E426" s="15" t="s">
        <v>22</v>
      </c>
      <c r="F426" s="60">
        <v>0.17235800000000001</v>
      </c>
      <c r="G426" s="17">
        <v>6.4347050489056985E-05</v>
      </c>
      <c r="H426" s="18"/>
      <c r="I426" s="16">
        <v>0</v>
      </c>
      <c r="J426" s="18"/>
      <c r="K426" s="16">
        <v>9.8571428571428577</v>
      </c>
      <c r="L426" s="16">
        <v>9.8571428571428577</v>
      </c>
      <c r="M426" s="18"/>
      <c r="N426" s="16">
        <v>88.237299693146937</v>
      </c>
      <c r="O426" s="16">
        <v>88.237299693146937</v>
      </c>
    </row>
    <row r="427" spans="1:15" ht="15">
      <c r="A427" s="67" t="s">
        <v>163</v>
      </c>
      <c r="B427" s="69" t="s">
        <v>19</v>
      </c>
      <c r="C427" s="66" t="s">
        <v>88</v>
      </c>
      <c r="D427" s="15" t="s">
        <v>21</v>
      </c>
      <c r="E427" s="15" t="s">
        <v>22</v>
      </c>
      <c r="F427" s="60">
        <v>0.0054440000000000001</v>
      </c>
      <c r="G427" s="17">
        <v>2.0324286825237369E-06</v>
      </c>
      <c r="H427" s="18"/>
      <c r="I427" s="16">
        <v>0</v>
      </c>
      <c r="J427" s="18"/>
      <c r="K427" s="16">
        <v>14</v>
      </c>
      <c r="L427" s="16">
        <v>14</v>
      </c>
      <c r="M427" s="18"/>
      <c r="N427" s="16">
        <v>83.293556085918851</v>
      </c>
      <c r="O427" s="16">
        <v>83.293556085918851</v>
      </c>
    </row>
    <row r="428" spans="1:15" ht="15">
      <c r="A428" s="67" t="s">
        <v>163</v>
      </c>
      <c r="B428" s="69" t="s">
        <v>19</v>
      </c>
      <c r="C428" s="66" t="s">
        <v>32</v>
      </c>
      <c r="D428" s="15" t="s">
        <v>21</v>
      </c>
      <c r="E428" s="15" t="s">
        <v>22</v>
      </c>
      <c r="F428" s="60">
        <v>0.71500600000000003</v>
      </c>
      <c r="G428" s="17">
        <v>0.00026693583809268313</v>
      </c>
      <c r="H428" s="18"/>
      <c r="I428" s="16">
        <v>0</v>
      </c>
      <c r="J428" s="18"/>
      <c r="K428" s="16">
        <v>10.80</v>
      </c>
      <c r="L428" s="16">
        <v>10.80</v>
      </c>
      <c r="M428" s="18"/>
      <c r="N428" s="16">
        <v>87.112171837708829</v>
      </c>
      <c r="O428" s="16">
        <v>87.112171837708829</v>
      </c>
    </row>
    <row r="429" spans="1:15" ht="15">
      <c r="A429" s="67" t="s">
        <v>163</v>
      </c>
      <c r="B429" s="69" t="s">
        <v>19</v>
      </c>
      <c r="C429" s="66" t="s">
        <v>102</v>
      </c>
      <c r="D429" s="15" t="s">
        <v>21</v>
      </c>
      <c r="E429" s="15" t="s">
        <v>22</v>
      </c>
      <c r="F429" s="60">
        <v>0.063288999999999998</v>
      </c>
      <c r="G429" s="17">
        <v>2.3627916768597495E-05</v>
      </c>
      <c r="H429" s="18"/>
      <c r="I429" s="16">
        <v>0</v>
      </c>
      <c r="J429" s="18"/>
      <c r="K429" s="16">
        <v>10</v>
      </c>
      <c r="L429" s="16">
        <v>10</v>
      </c>
      <c r="M429" s="18"/>
      <c r="N429" s="16">
        <v>88.066825775656326</v>
      </c>
      <c r="O429" s="16">
        <v>88.066825775656326</v>
      </c>
    </row>
    <row r="430" spans="1:15" ht="15">
      <c r="A430" s="67" t="s">
        <v>163</v>
      </c>
      <c r="B430" s="69" t="s">
        <v>19</v>
      </c>
      <c r="C430" s="66" t="s">
        <v>33</v>
      </c>
      <c r="D430" s="15" t="s">
        <v>21</v>
      </c>
      <c r="E430" s="15" t="s">
        <v>22</v>
      </c>
      <c r="F430" s="60">
        <v>0.29617399999999999</v>
      </c>
      <c r="G430" s="17">
        <v>0.00011057173633684518</v>
      </c>
      <c r="H430" s="18"/>
      <c r="I430" s="16">
        <v>0</v>
      </c>
      <c r="J430" s="18"/>
      <c r="K430" s="16">
        <v>11.285714285714286</v>
      </c>
      <c r="L430" s="16">
        <v>11.285714285714286</v>
      </c>
      <c r="M430" s="18"/>
      <c r="N430" s="16">
        <v>86.5325605182407</v>
      </c>
      <c r="O430" s="16">
        <v>86.5325605182407</v>
      </c>
    </row>
    <row r="431" spans="1:15" ht="15">
      <c r="A431" s="67" t="s">
        <v>163</v>
      </c>
      <c r="B431" s="69" t="s">
        <v>19</v>
      </c>
      <c r="C431" s="66" t="s">
        <v>34</v>
      </c>
      <c r="D431" s="15" t="s">
        <v>21</v>
      </c>
      <c r="E431" s="15" t="s">
        <v>22</v>
      </c>
      <c r="F431" s="60">
        <v>0.0068459999999999997</v>
      </c>
      <c r="G431" s="17">
        <v>2.5558425350032145E-06</v>
      </c>
      <c r="H431" s="18"/>
      <c r="I431" s="16">
        <v>0</v>
      </c>
      <c r="J431" s="18"/>
      <c r="K431" s="16">
        <v>8</v>
      </c>
      <c r="L431" s="16">
        <v>8</v>
      </c>
      <c r="M431" s="18"/>
      <c r="N431" s="16">
        <v>90.453460620525064</v>
      </c>
      <c r="O431" s="16">
        <v>90.453460620525064</v>
      </c>
    </row>
    <row r="432" spans="1:15" ht="15">
      <c r="A432" s="67" t="s">
        <v>163</v>
      </c>
      <c r="B432" s="69" t="s">
        <v>19</v>
      </c>
      <c r="C432" s="66" t="s">
        <v>35</v>
      </c>
      <c r="D432" s="15" t="s">
        <v>21</v>
      </c>
      <c r="E432" s="15" t="s">
        <v>22</v>
      </c>
      <c r="F432" s="60">
        <v>1.70408</v>
      </c>
      <c r="G432" s="17">
        <v>0.00063619049766992092</v>
      </c>
      <c r="H432" s="18"/>
      <c r="I432" s="16">
        <v>0</v>
      </c>
      <c r="J432" s="18"/>
      <c r="K432" s="16">
        <v>10.083333333333334</v>
      </c>
      <c r="L432" s="16">
        <v>10.083333333333334</v>
      </c>
      <c r="M432" s="18"/>
      <c r="N432" s="16">
        <v>87.967382657120126</v>
      </c>
      <c r="O432" s="16">
        <v>87.967382657120126</v>
      </c>
    </row>
    <row r="433" spans="1:15" ht="15">
      <c r="A433" s="67" t="s">
        <v>163</v>
      </c>
      <c r="B433" s="69" t="s">
        <v>19</v>
      </c>
      <c r="C433" s="66" t="s">
        <v>111</v>
      </c>
      <c r="D433" s="15" t="s">
        <v>21</v>
      </c>
      <c r="E433" s="15" t="s">
        <v>22</v>
      </c>
      <c r="F433" s="60">
        <v>1.118795</v>
      </c>
      <c r="G433" s="17">
        <v>0.0004176838809449199</v>
      </c>
      <c r="H433" s="18"/>
      <c r="I433" s="16">
        <v>0</v>
      </c>
      <c r="J433" s="18"/>
      <c r="K433" s="16">
        <v>10</v>
      </c>
      <c r="L433" s="16">
        <v>10</v>
      </c>
      <c r="M433" s="18"/>
      <c r="N433" s="16">
        <v>88.066825775656326</v>
      </c>
      <c r="O433" s="16">
        <v>88.066825775656326</v>
      </c>
    </row>
    <row r="434" spans="1:15" ht="15">
      <c r="A434" s="67" t="s">
        <v>163</v>
      </c>
      <c r="B434" s="69" t="s">
        <v>19</v>
      </c>
      <c r="C434" s="66" t="s">
        <v>36</v>
      </c>
      <c r="D434" s="15" t="s">
        <v>21</v>
      </c>
      <c r="E434" s="15" t="s">
        <v>22</v>
      </c>
      <c r="F434" s="60">
        <v>0.23250499999999999</v>
      </c>
      <c r="G434" s="17">
        <v>8.6801952760870928E-05</v>
      </c>
      <c r="H434" s="18"/>
      <c r="I434" s="16">
        <v>0</v>
      </c>
      <c r="J434" s="18"/>
      <c r="K434" s="16">
        <v>12</v>
      </c>
      <c r="L434" s="16">
        <v>12</v>
      </c>
      <c r="M434" s="18"/>
      <c r="N434" s="16">
        <v>85.680190930787589</v>
      </c>
      <c r="O434" s="16">
        <v>85.680190930787589</v>
      </c>
    </row>
    <row r="435" spans="1:15" ht="15">
      <c r="A435" s="67" t="s">
        <v>163</v>
      </c>
      <c r="B435" s="69" t="s">
        <v>19</v>
      </c>
      <c r="C435" s="66" t="s">
        <v>164</v>
      </c>
      <c r="D435" s="15" t="s">
        <v>21</v>
      </c>
      <c r="E435" s="15" t="s">
        <v>22</v>
      </c>
      <c r="F435" s="60">
        <v>0.12745500000000001</v>
      </c>
      <c r="G435" s="17">
        <v>4.7583247195272391E-05</v>
      </c>
      <c r="H435" s="18"/>
      <c r="I435" s="16">
        <v>0</v>
      </c>
      <c r="J435" s="18"/>
      <c r="K435" s="16">
        <v>8</v>
      </c>
      <c r="L435" s="16">
        <v>8</v>
      </c>
      <c r="M435" s="18"/>
      <c r="N435" s="16">
        <v>90.453460620525064</v>
      </c>
      <c r="O435" s="16">
        <v>90.453460620525064</v>
      </c>
    </row>
    <row r="436" spans="1:15" ht="15">
      <c r="A436" s="67" t="s">
        <v>163</v>
      </c>
      <c r="B436" s="69" t="s">
        <v>19</v>
      </c>
      <c r="C436" s="66" t="s">
        <v>37</v>
      </c>
      <c r="D436" s="15" t="s">
        <v>21</v>
      </c>
      <c r="E436" s="15" t="s">
        <v>22</v>
      </c>
      <c r="F436" s="60">
        <v>1.278778</v>
      </c>
      <c r="G436" s="17">
        <v>0.00047741092685164198</v>
      </c>
      <c r="H436" s="18"/>
      <c r="I436" s="16">
        <v>0</v>
      </c>
      <c r="J436" s="18"/>
      <c r="K436" s="16">
        <v>11.333333333333334</v>
      </c>
      <c r="L436" s="16">
        <v>11.333333333333334</v>
      </c>
      <c r="M436" s="18"/>
      <c r="N436" s="16">
        <v>86.475735879077178</v>
      </c>
      <c r="O436" s="16">
        <v>86.475735879077178</v>
      </c>
    </row>
    <row r="437" spans="1:15" ht="15">
      <c r="A437" s="67" t="s">
        <v>163</v>
      </c>
      <c r="B437" s="69" t="s">
        <v>19</v>
      </c>
      <c r="C437" s="66" t="s">
        <v>112</v>
      </c>
      <c r="D437" s="15" t="s">
        <v>21</v>
      </c>
      <c r="E437" s="15" t="s">
        <v>22</v>
      </c>
      <c r="F437" s="60">
        <v>0.031814000000000002</v>
      </c>
      <c r="G437" s="17">
        <v>1.187723844706285E-05</v>
      </c>
      <c r="H437" s="18"/>
      <c r="I437" s="16">
        <v>0</v>
      </c>
      <c r="J437" s="18"/>
      <c r="K437" s="16">
        <v>8</v>
      </c>
      <c r="L437" s="16">
        <v>8</v>
      </c>
      <c r="M437" s="18"/>
      <c r="N437" s="16">
        <v>90.453460620525064</v>
      </c>
      <c r="O437" s="16">
        <v>90.453460620525064</v>
      </c>
    </row>
    <row r="438" spans="1:15" ht="15">
      <c r="A438" s="67" t="s">
        <v>163</v>
      </c>
      <c r="B438" s="69" t="s">
        <v>19</v>
      </c>
      <c r="C438" s="66" t="s">
        <v>38</v>
      </c>
      <c r="D438" s="15" t="s">
        <v>21</v>
      </c>
      <c r="E438" s="15" t="s">
        <v>22</v>
      </c>
      <c r="F438" s="60">
        <v>0.082993999999999998</v>
      </c>
      <c r="G438" s="17">
        <v>3.0984457398489161E-05</v>
      </c>
      <c r="H438" s="18"/>
      <c r="I438" s="16">
        <v>0</v>
      </c>
      <c r="J438" s="18"/>
      <c r="K438" s="16">
        <v>9</v>
      </c>
      <c r="L438" s="16">
        <v>9</v>
      </c>
      <c r="M438" s="18"/>
      <c r="N438" s="16">
        <v>89.260143198090688</v>
      </c>
      <c r="O438" s="16">
        <v>89.260143198090688</v>
      </c>
    </row>
    <row r="439" spans="1:15" ht="15">
      <c r="A439" s="67" t="s">
        <v>163</v>
      </c>
      <c r="B439" s="69" t="s">
        <v>19</v>
      </c>
      <c r="C439" s="66" t="s">
        <v>39</v>
      </c>
      <c r="D439" s="15" t="s">
        <v>21</v>
      </c>
      <c r="E439" s="15" t="s">
        <v>22</v>
      </c>
      <c r="F439" s="60">
        <v>0.225607</v>
      </c>
      <c r="G439" s="17">
        <v>8.4226696873279327E-05</v>
      </c>
      <c r="H439" s="18"/>
      <c r="I439" s="16">
        <v>0</v>
      </c>
      <c r="J439" s="18"/>
      <c r="K439" s="16">
        <v>9</v>
      </c>
      <c r="L439" s="16">
        <v>9</v>
      </c>
      <c r="M439" s="18"/>
      <c r="N439" s="16">
        <v>89.260143198090688</v>
      </c>
      <c r="O439" s="16">
        <v>89.260143198090688</v>
      </c>
    </row>
    <row r="440" spans="1:15" ht="15">
      <c r="A440" s="67" t="s">
        <v>163</v>
      </c>
      <c r="B440" s="69" t="s">
        <v>19</v>
      </c>
      <c r="C440" s="66" t="s">
        <v>40</v>
      </c>
      <c r="D440" s="15" t="s">
        <v>21</v>
      </c>
      <c r="E440" s="15" t="s">
        <v>22</v>
      </c>
      <c r="F440" s="60">
        <v>0.131746</v>
      </c>
      <c r="G440" s="17">
        <v>4.9185222117518772E-05</v>
      </c>
      <c r="H440" s="18"/>
      <c r="I440" s="16">
        <v>0</v>
      </c>
      <c r="J440" s="18"/>
      <c r="K440" s="16">
        <v>9.60</v>
      </c>
      <c r="L440" s="16">
        <v>9.60</v>
      </c>
      <c r="M440" s="18"/>
      <c r="N440" s="16">
        <v>88.544152744630082</v>
      </c>
      <c r="O440" s="16">
        <v>88.544152744630082</v>
      </c>
    </row>
    <row r="441" spans="1:15" ht="15">
      <c r="A441" s="67" t="s">
        <v>163</v>
      </c>
      <c r="B441" s="69" t="s">
        <v>19</v>
      </c>
      <c r="C441" s="66" t="s">
        <v>41</v>
      </c>
      <c r="D441" s="15" t="s">
        <v>21</v>
      </c>
      <c r="E441" s="15" t="s">
        <v>22</v>
      </c>
      <c r="F441" s="60">
        <v>0.150312</v>
      </c>
      <c r="G441" s="17">
        <v>5.6116535658983819E-05</v>
      </c>
      <c r="H441" s="18"/>
      <c r="I441" s="16">
        <v>0</v>
      </c>
      <c r="J441" s="18"/>
      <c r="K441" s="16">
        <v>10.60</v>
      </c>
      <c r="L441" s="16">
        <v>10.60</v>
      </c>
      <c r="M441" s="18"/>
      <c r="N441" s="16">
        <v>87.350835322195707</v>
      </c>
      <c r="O441" s="16">
        <v>87.350835322195707</v>
      </c>
    </row>
    <row r="442" spans="1:15" ht="15">
      <c r="A442" s="67" t="s">
        <v>163</v>
      </c>
      <c r="B442" s="69" t="s">
        <v>19</v>
      </c>
      <c r="C442" s="66" t="s">
        <v>42</v>
      </c>
      <c r="D442" s="15" t="s">
        <v>21</v>
      </c>
      <c r="E442" s="15" t="s">
        <v>22</v>
      </c>
      <c r="F442" s="60">
        <v>0.24205699999999999</v>
      </c>
      <c r="G442" s="17">
        <v>9.0368036297878046E-05</v>
      </c>
      <c r="H442" s="18"/>
      <c r="I442" s="16">
        <v>0</v>
      </c>
      <c r="J442" s="18"/>
      <c r="K442" s="16">
        <v>12</v>
      </c>
      <c r="L442" s="16">
        <v>12</v>
      </c>
      <c r="M442" s="18"/>
      <c r="N442" s="16">
        <v>85.680190930787589</v>
      </c>
      <c r="O442" s="16">
        <v>85.680190930787589</v>
      </c>
    </row>
    <row r="443" spans="1:15" ht="15">
      <c r="A443" s="67" t="s">
        <v>163</v>
      </c>
      <c r="B443" s="69" t="s">
        <v>19</v>
      </c>
      <c r="C443" s="66" t="s">
        <v>43</v>
      </c>
      <c r="D443" s="15" t="s">
        <v>21</v>
      </c>
      <c r="E443" s="15" t="s">
        <v>22</v>
      </c>
      <c r="F443" s="60">
        <v>3.2768969999999999</v>
      </c>
      <c r="G443" s="17">
        <v>0.0012233760934011728</v>
      </c>
      <c r="H443" s="18"/>
      <c r="I443" s="16">
        <v>0</v>
      </c>
      <c r="J443" s="18"/>
      <c r="K443" s="16">
        <v>11</v>
      </c>
      <c r="L443" s="16">
        <v>11</v>
      </c>
      <c r="M443" s="18"/>
      <c r="N443" s="16">
        <v>86.873508353221965</v>
      </c>
      <c r="O443" s="16">
        <v>86.873508353221965</v>
      </c>
    </row>
    <row r="444" spans="1:15" ht="15">
      <c r="A444" s="67" t="s">
        <v>163</v>
      </c>
      <c r="B444" s="69" t="s">
        <v>19</v>
      </c>
      <c r="C444" s="66" t="s">
        <v>115</v>
      </c>
      <c r="D444" s="15" t="s">
        <v>21</v>
      </c>
      <c r="E444" s="15" t="s">
        <v>22</v>
      </c>
      <c r="F444" s="60">
        <v>0.162719</v>
      </c>
      <c r="G444" s="17">
        <v>6.0748486919834661E-05</v>
      </c>
      <c r="H444" s="18"/>
      <c r="I444" s="16">
        <v>0</v>
      </c>
      <c r="J444" s="18"/>
      <c r="K444" s="16">
        <v>14</v>
      </c>
      <c r="L444" s="16">
        <v>14</v>
      </c>
      <c r="M444" s="18"/>
      <c r="N444" s="16">
        <v>83.293556085918851</v>
      </c>
      <c r="O444" s="16">
        <v>83.293556085918851</v>
      </c>
    </row>
    <row r="445" spans="1:15" ht="15">
      <c r="A445" s="67" t="s">
        <v>163</v>
      </c>
      <c r="B445" s="69" t="s">
        <v>19</v>
      </c>
      <c r="C445" s="66" t="s">
        <v>45</v>
      </c>
      <c r="D445" s="15" t="s">
        <v>21</v>
      </c>
      <c r="E445" s="15" t="s">
        <v>22</v>
      </c>
      <c r="F445" s="60">
        <v>1.0071810000000001</v>
      </c>
      <c r="G445" s="17">
        <v>0.00037601461294873987</v>
      </c>
      <c r="H445" s="18"/>
      <c r="I445" s="16">
        <v>0</v>
      </c>
      <c r="J445" s="18"/>
      <c r="K445" s="16">
        <v>9.75</v>
      </c>
      <c r="L445" s="16">
        <v>9.75</v>
      </c>
      <c r="M445" s="18"/>
      <c r="N445" s="16">
        <v>88.365155131264913</v>
      </c>
      <c r="O445" s="16">
        <v>88.365155131264913</v>
      </c>
    </row>
    <row r="446" spans="1:15" ht="15">
      <c r="A446" s="67" t="s">
        <v>163</v>
      </c>
      <c r="B446" s="69" t="s">
        <v>19</v>
      </c>
      <c r="C446" s="66" t="s">
        <v>46</v>
      </c>
      <c r="D446" s="15" t="s">
        <v>21</v>
      </c>
      <c r="E446" s="15" t="s">
        <v>22</v>
      </c>
      <c r="F446" s="60">
        <v>0.0061219999999999998</v>
      </c>
      <c r="G446" s="17">
        <v>2.2855489335801459E-06</v>
      </c>
      <c r="H446" s="18"/>
      <c r="I446" s="16">
        <v>0</v>
      </c>
      <c r="J446" s="18"/>
      <c r="K446" s="16">
        <v>12</v>
      </c>
      <c r="L446" s="16">
        <v>12</v>
      </c>
      <c r="M446" s="18"/>
      <c r="N446" s="16">
        <v>85.680190930787589</v>
      </c>
      <c r="O446" s="16">
        <v>85.680190930787589</v>
      </c>
    </row>
    <row r="447" spans="1:15" ht="15">
      <c r="A447" s="67" t="s">
        <v>163</v>
      </c>
      <c r="B447" s="69" t="s">
        <v>19</v>
      </c>
      <c r="C447" s="66" t="s">
        <v>116</v>
      </c>
      <c r="D447" s="15" t="s">
        <v>21</v>
      </c>
      <c r="E447" s="15" t="s">
        <v>22</v>
      </c>
      <c r="F447" s="60">
        <v>0.12511</v>
      </c>
      <c r="G447" s="17">
        <v>4.6707779660276395E-05</v>
      </c>
      <c r="H447" s="18"/>
      <c r="I447" s="16">
        <v>0</v>
      </c>
      <c r="J447" s="18"/>
      <c r="K447" s="16">
        <v>9.3333333333333339</v>
      </c>
      <c r="L447" s="16">
        <v>9.3333333333333339</v>
      </c>
      <c r="M447" s="18"/>
      <c r="N447" s="16">
        <v>88.862370723945901</v>
      </c>
      <c r="O447" s="16">
        <v>88.862370723945901</v>
      </c>
    </row>
    <row r="448" spans="1:15" ht="15">
      <c r="A448" s="67" t="s">
        <v>163</v>
      </c>
      <c r="B448" s="69" t="s">
        <v>19</v>
      </c>
      <c r="C448" s="66" t="s">
        <v>117</v>
      </c>
      <c r="D448" s="15" t="s">
        <v>21</v>
      </c>
      <c r="E448" s="15" t="s">
        <v>22</v>
      </c>
      <c r="F448" s="60">
        <v>0.54661000000000004</v>
      </c>
      <c r="G448" s="17">
        <v>0.00020406793573738056</v>
      </c>
      <c r="H448" s="18"/>
      <c r="I448" s="16">
        <v>0</v>
      </c>
      <c r="J448" s="18"/>
      <c r="K448" s="16">
        <v>12</v>
      </c>
      <c r="L448" s="16">
        <v>12</v>
      </c>
      <c r="M448" s="18"/>
      <c r="N448" s="16">
        <v>85.680190930787589</v>
      </c>
      <c r="O448" s="16">
        <v>85.680190930787589</v>
      </c>
    </row>
    <row r="449" spans="1:15" ht="15">
      <c r="A449" s="67" t="s">
        <v>163</v>
      </c>
      <c r="B449" s="69" t="s">
        <v>19</v>
      </c>
      <c r="C449" s="66" t="s">
        <v>48</v>
      </c>
      <c r="D449" s="15" t="s">
        <v>21</v>
      </c>
      <c r="E449" s="15" t="s">
        <v>22</v>
      </c>
      <c r="F449" s="60">
        <v>0.24010899999999999</v>
      </c>
      <c r="G449" s="17">
        <v>8.9640782243220396E-05</v>
      </c>
      <c r="H449" s="18"/>
      <c r="I449" s="16">
        <v>0</v>
      </c>
      <c r="J449" s="18"/>
      <c r="K449" s="16">
        <v>10</v>
      </c>
      <c r="L449" s="16">
        <v>10</v>
      </c>
      <c r="M449" s="18"/>
      <c r="N449" s="16">
        <v>88.066825775656326</v>
      </c>
      <c r="O449" s="16">
        <v>88.066825775656326</v>
      </c>
    </row>
    <row r="450" spans="1:15" ht="15">
      <c r="A450" s="67" t="s">
        <v>163</v>
      </c>
      <c r="B450" s="69" t="s">
        <v>19</v>
      </c>
      <c r="C450" s="66" t="s">
        <v>118</v>
      </c>
      <c r="D450" s="15" t="s">
        <v>21</v>
      </c>
      <c r="E450" s="15" t="s">
        <v>22</v>
      </c>
      <c r="F450" s="60">
        <v>0.00031300000000000002</v>
      </c>
      <c r="G450" s="17">
        <v>1.1685344923400617E-07</v>
      </c>
      <c r="H450" s="18"/>
      <c r="I450" s="16">
        <v>0</v>
      </c>
      <c r="J450" s="18"/>
      <c r="K450" s="16">
        <v>14</v>
      </c>
      <c r="L450" s="16">
        <v>14</v>
      </c>
      <c r="M450" s="18"/>
      <c r="N450" s="16">
        <v>83.293556085918851</v>
      </c>
      <c r="O450" s="16">
        <v>83.293556085918851</v>
      </c>
    </row>
    <row r="451" spans="1:15" ht="15">
      <c r="A451" s="67" t="s">
        <v>163</v>
      </c>
      <c r="B451" s="69" t="s">
        <v>19</v>
      </c>
      <c r="C451" s="66" t="s">
        <v>79</v>
      </c>
      <c r="D451" s="15" t="s">
        <v>21</v>
      </c>
      <c r="E451" s="15" t="s">
        <v>22</v>
      </c>
      <c r="F451" s="60">
        <v>0.30562899999999998</v>
      </c>
      <c r="G451" s="17">
        <v>0.00011410160650460085</v>
      </c>
      <c r="H451" s="18"/>
      <c r="I451" s="16">
        <v>0</v>
      </c>
      <c r="J451" s="18"/>
      <c r="K451" s="16">
        <v>7</v>
      </c>
      <c r="L451" s="16">
        <v>7</v>
      </c>
      <c r="M451" s="18"/>
      <c r="N451" s="16">
        <v>91.646778042959426</v>
      </c>
      <c r="O451" s="16">
        <v>91.646778042959426</v>
      </c>
    </row>
    <row r="452" spans="1:15" ht="15">
      <c r="A452" s="67" t="s">
        <v>163</v>
      </c>
      <c r="B452" s="69" t="s">
        <v>19</v>
      </c>
      <c r="C452" s="66" t="s">
        <v>50</v>
      </c>
      <c r="D452" s="15" t="s">
        <v>21</v>
      </c>
      <c r="E452" s="15" t="s">
        <v>22</v>
      </c>
      <c r="F452" s="60">
        <v>1.9999999999999999E-06</v>
      </c>
      <c r="G452" s="17">
        <v>7.4666740724604578E-10</v>
      </c>
      <c r="H452" s="18"/>
      <c r="I452" s="16">
        <v>0</v>
      </c>
      <c r="J452" s="18"/>
      <c r="K452" s="16">
        <v>14</v>
      </c>
      <c r="L452" s="16">
        <v>14</v>
      </c>
      <c r="M452" s="18"/>
      <c r="N452" s="16">
        <v>83.293556085918851</v>
      </c>
      <c r="O452" s="16">
        <v>83.293556085918851</v>
      </c>
    </row>
    <row r="453" spans="1:15" ht="15">
      <c r="A453" s="67" t="s">
        <v>163</v>
      </c>
      <c r="B453" s="69" t="s">
        <v>19</v>
      </c>
      <c r="C453" s="66" t="s">
        <v>51</v>
      </c>
      <c r="D453" s="15" t="s">
        <v>21</v>
      </c>
      <c r="E453" s="15" t="s">
        <v>22</v>
      </c>
      <c r="F453" s="60">
        <v>0.29292699999999999</v>
      </c>
      <c r="G453" s="17">
        <v>0.00010935952180118122</v>
      </c>
      <c r="H453" s="18"/>
      <c r="I453" s="16">
        <v>0</v>
      </c>
      <c r="J453" s="18"/>
      <c r="K453" s="16">
        <v>10</v>
      </c>
      <c r="L453" s="16">
        <v>10</v>
      </c>
      <c r="M453" s="18"/>
      <c r="N453" s="16">
        <v>88.066825775656326</v>
      </c>
      <c r="O453" s="16">
        <v>88.066825775656326</v>
      </c>
    </row>
    <row r="454" spans="1:15" ht="15">
      <c r="A454" s="67" t="s">
        <v>163</v>
      </c>
      <c r="B454" s="69" t="s">
        <v>19</v>
      </c>
      <c r="C454" s="66" t="s">
        <v>52</v>
      </c>
      <c r="D454" s="15" t="s">
        <v>21</v>
      </c>
      <c r="E454" s="15" t="s">
        <v>22</v>
      </c>
      <c r="F454" s="60">
        <v>0.99690999999999996</v>
      </c>
      <c r="G454" s="17">
        <v>0.00037218010247882773</v>
      </c>
      <c r="H454" s="18"/>
      <c r="I454" s="16">
        <v>0</v>
      </c>
      <c r="J454" s="18"/>
      <c r="K454" s="16">
        <v>12</v>
      </c>
      <c r="L454" s="16">
        <v>12</v>
      </c>
      <c r="M454" s="18"/>
      <c r="N454" s="16">
        <v>85.680190930787589</v>
      </c>
      <c r="O454" s="16">
        <v>85.680190930787589</v>
      </c>
    </row>
    <row r="455" spans="1:15" ht="15">
      <c r="A455" s="67" t="s">
        <v>163</v>
      </c>
      <c r="B455" s="69" t="s">
        <v>19</v>
      </c>
      <c r="C455" s="66" t="s">
        <v>104</v>
      </c>
      <c r="D455" s="15" t="s">
        <v>21</v>
      </c>
      <c r="E455" s="15" t="s">
        <v>22</v>
      </c>
      <c r="F455" s="60">
        <v>0.00496</v>
      </c>
      <c r="G455" s="17">
        <v>1.8517351699701936E-06</v>
      </c>
      <c r="H455" s="18"/>
      <c r="I455" s="16">
        <v>0</v>
      </c>
      <c r="J455" s="18"/>
      <c r="K455" s="16">
        <v>14</v>
      </c>
      <c r="L455" s="16">
        <v>14</v>
      </c>
      <c r="M455" s="18"/>
      <c r="N455" s="16">
        <v>83.293556085918851</v>
      </c>
      <c r="O455" s="16">
        <v>83.293556085918851</v>
      </c>
    </row>
    <row r="456" spans="1:15" ht="15">
      <c r="A456" s="67" t="s">
        <v>163</v>
      </c>
      <c r="B456" s="69" t="s">
        <v>19</v>
      </c>
      <c r="C456" s="66" t="s">
        <v>122</v>
      </c>
      <c r="D456" s="15" t="s">
        <v>21</v>
      </c>
      <c r="E456" s="15" t="s">
        <v>22</v>
      </c>
      <c r="F456" s="60">
        <v>0.44657599999999997</v>
      </c>
      <c r="G456" s="17">
        <v>0.00016672187202915507</v>
      </c>
      <c r="H456" s="18"/>
      <c r="I456" s="16">
        <v>0</v>
      </c>
      <c r="J456" s="18"/>
      <c r="K456" s="16">
        <v>9.3333333333333339</v>
      </c>
      <c r="L456" s="16">
        <v>9.3333333333333339</v>
      </c>
      <c r="M456" s="18"/>
      <c r="N456" s="16">
        <v>88.862370723945901</v>
      </c>
      <c r="O456" s="16">
        <v>88.862370723945901</v>
      </c>
    </row>
    <row r="457" spans="1:15" ht="15">
      <c r="A457" s="67" t="s">
        <v>163</v>
      </c>
      <c r="B457" s="69" t="s">
        <v>19</v>
      </c>
      <c r="C457" s="66" t="s">
        <v>69</v>
      </c>
      <c r="D457" s="15" t="s">
        <v>21</v>
      </c>
      <c r="E457" s="15" t="s">
        <v>22</v>
      </c>
      <c r="F457" s="60">
        <v>4.5856950000000003</v>
      </c>
      <c r="G457" s="17">
        <v>0.0017119944980355782</v>
      </c>
      <c r="H457" s="18"/>
      <c r="I457" s="16">
        <v>0</v>
      </c>
      <c r="J457" s="18"/>
      <c r="K457" s="16">
        <v>9.6842105263157894</v>
      </c>
      <c r="L457" s="16">
        <v>9.6842105263157894</v>
      </c>
      <c r="M457" s="18"/>
      <c r="N457" s="16">
        <v>88.443662856425064</v>
      </c>
      <c r="O457" s="16">
        <v>88.443662856425064</v>
      </c>
    </row>
    <row r="458" spans="1:15" ht="15">
      <c r="A458" s="67" t="s">
        <v>163</v>
      </c>
      <c r="B458" s="69" t="s">
        <v>19</v>
      </c>
      <c r="C458" s="66" t="s">
        <v>123</v>
      </c>
      <c r="D458" s="15" t="s">
        <v>21</v>
      </c>
      <c r="E458" s="15" t="s">
        <v>22</v>
      </c>
      <c r="F458" s="60">
        <v>0.10514999999999999</v>
      </c>
      <c r="G458" s="17">
        <v>3.9256038935960858E-05</v>
      </c>
      <c r="H458" s="18"/>
      <c r="I458" s="16">
        <v>0</v>
      </c>
      <c r="J458" s="18"/>
      <c r="K458" s="16">
        <v>9.50</v>
      </c>
      <c r="L458" s="16">
        <v>9.50</v>
      </c>
      <c r="M458" s="18"/>
      <c r="N458" s="16">
        <v>88.663484486873514</v>
      </c>
      <c r="O458" s="16">
        <v>88.663484486873514</v>
      </c>
    </row>
    <row r="459" spans="1:15" ht="15">
      <c r="A459" s="67" t="s">
        <v>163</v>
      </c>
      <c r="B459" s="69" t="s">
        <v>19</v>
      </c>
      <c r="C459" s="66" t="s">
        <v>53</v>
      </c>
      <c r="D459" s="28" t="s">
        <v>21</v>
      </c>
      <c r="E459" s="15" t="s">
        <v>22</v>
      </c>
      <c r="F459" s="60">
        <v>3.657143</v>
      </c>
      <c r="G459" s="17">
        <v>0.0013653347408690128</v>
      </c>
      <c r="H459" s="18"/>
      <c r="I459" s="16">
        <v>0</v>
      </c>
      <c r="J459" s="18"/>
      <c r="K459" s="16">
        <v>12.636363636363637</v>
      </c>
      <c r="L459" s="16">
        <v>12.636363636363637</v>
      </c>
      <c r="M459" s="18"/>
      <c r="N459" s="16">
        <v>84.92080711651117</v>
      </c>
      <c r="O459" s="16">
        <v>84.92080711651117</v>
      </c>
    </row>
    <row r="460" spans="1:15" ht="15">
      <c r="A460" s="67" t="s">
        <v>163</v>
      </c>
      <c r="B460" s="69" t="s">
        <v>19</v>
      </c>
      <c r="C460" s="66" t="s">
        <v>54</v>
      </c>
      <c r="D460" s="15" t="s">
        <v>21</v>
      </c>
      <c r="E460" s="15" t="s">
        <v>22</v>
      </c>
      <c r="F460" s="60">
        <v>0.340978</v>
      </c>
      <c r="G460" s="17">
        <v>0.0001272985795939711</v>
      </c>
      <c r="H460" s="18"/>
      <c r="I460" s="16">
        <v>0</v>
      </c>
      <c r="J460" s="18"/>
      <c r="K460" s="16">
        <v>9.60</v>
      </c>
      <c r="L460" s="16">
        <v>9.60</v>
      </c>
      <c r="M460" s="18"/>
      <c r="N460" s="16">
        <v>88.544152744630082</v>
      </c>
      <c r="O460" s="16">
        <v>88.544152744630082</v>
      </c>
    </row>
    <row r="461" spans="1:15" ht="15">
      <c r="A461" s="67" t="s">
        <v>163</v>
      </c>
      <c r="B461" s="69" t="s">
        <v>19</v>
      </c>
      <c r="C461" s="66" t="s">
        <v>90</v>
      </c>
      <c r="D461" s="15" t="s">
        <v>21</v>
      </c>
      <c r="E461" s="15" t="s">
        <v>22</v>
      </c>
      <c r="F461" s="60">
        <v>0.01039</v>
      </c>
      <c r="G461" s="17">
        <v>3.878937180643208E-06</v>
      </c>
      <c r="H461" s="18"/>
      <c r="I461" s="16">
        <v>0</v>
      </c>
      <c r="J461" s="18"/>
      <c r="K461" s="16">
        <v>11</v>
      </c>
      <c r="L461" s="16">
        <v>11</v>
      </c>
      <c r="M461" s="18"/>
      <c r="N461" s="16">
        <v>86.873508353221965</v>
      </c>
      <c r="O461" s="16">
        <v>86.873508353221965</v>
      </c>
    </row>
    <row r="462" spans="1:15" ht="15">
      <c r="A462" s="67" t="s">
        <v>163</v>
      </c>
      <c r="B462" s="69" t="s">
        <v>19</v>
      </c>
      <c r="C462" s="66" t="s">
        <v>125</v>
      </c>
      <c r="D462" s="15" t="s">
        <v>21</v>
      </c>
      <c r="E462" s="15" t="s">
        <v>22</v>
      </c>
      <c r="F462" s="60">
        <v>0.0068240000000000002</v>
      </c>
      <c r="G462" s="17">
        <v>2.5476291935235082E-06</v>
      </c>
      <c r="H462" s="18"/>
      <c r="I462" s="16">
        <v>0</v>
      </c>
      <c r="J462" s="18"/>
      <c r="K462" s="16">
        <v>14</v>
      </c>
      <c r="L462" s="16">
        <v>14</v>
      </c>
      <c r="M462" s="18"/>
      <c r="N462" s="16">
        <v>83.293556085918851</v>
      </c>
      <c r="O462" s="16">
        <v>83.293556085918851</v>
      </c>
    </row>
    <row r="463" spans="1:15" ht="15">
      <c r="A463" s="67" t="s">
        <v>163</v>
      </c>
      <c r="B463" s="69" t="s">
        <v>19</v>
      </c>
      <c r="C463" s="66" t="s">
        <v>55</v>
      </c>
      <c r="D463" s="15" t="s">
        <v>21</v>
      </c>
      <c r="E463" s="15" t="s">
        <v>22</v>
      </c>
      <c r="F463" s="60">
        <v>6.4129579999999997</v>
      </c>
      <c r="G463" s="17">
        <v>0.0023941733613188935</v>
      </c>
      <c r="H463" s="18"/>
      <c r="I463" s="16">
        <v>0</v>
      </c>
      <c r="J463" s="18"/>
      <c r="K463" s="16">
        <v>12.545454545454545</v>
      </c>
      <c r="L463" s="16">
        <v>12.545454545454545</v>
      </c>
      <c r="M463" s="18"/>
      <c r="N463" s="16">
        <v>85.029290518550653</v>
      </c>
      <c r="O463" s="16">
        <v>85.029290518550653</v>
      </c>
    </row>
    <row r="464" spans="1:15" ht="15">
      <c r="A464" s="67" t="s">
        <v>163</v>
      </c>
      <c r="B464" s="69" t="s">
        <v>19</v>
      </c>
      <c r="C464" s="66" t="s">
        <v>56</v>
      </c>
      <c r="D464" s="15" t="s">
        <v>21</v>
      </c>
      <c r="E464" s="15" t="s">
        <v>22</v>
      </c>
      <c r="F464" s="60">
        <v>2.9269820000000002</v>
      </c>
      <c r="G464" s="17">
        <v>0.0010927410304979229</v>
      </c>
      <c r="H464" s="18"/>
      <c r="I464" s="16">
        <v>0</v>
      </c>
      <c r="J464" s="18"/>
      <c r="K464" s="16">
        <v>11.181818181818182</v>
      </c>
      <c r="L464" s="16">
        <v>11.181818181818182</v>
      </c>
      <c r="M464" s="18"/>
      <c r="N464" s="16">
        <v>86.656541549142972</v>
      </c>
      <c r="O464" s="16">
        <v>86.656541549142972</v>
      </c>
    </row>
    <row r="465" spans="1:15" ht="15">
      <c r="A465" s="67" t="s">
        <v>163</v>
      </c>
      <c r="B465" s="69" t="s">
        <v>19</v>
      </c>
      <c r="C465" s="66" t="s">
        <v>57</v>
      </c>
      <c r="D465" s="15" t="s">
        <v>21</v>
      </c>
      <c r="E465" s="15" t="s">
        <v>22</v>
      </c>
      <c r="F465" s="60">
        <v>0.0045490000000000001</v>
      </c>
      <c r="G465" s="17">
        <v>1.6982950177811312E-06</v>
      </c>
      <c r="H465" s="18"/>
      <c r="I465" s="16">
        <v>0</v>
      </c>
      <c r="J465" s="18"/>
      <c r="K465" s="16">
        <v>14</v>
      </c>
      <c r="L465" s="16">
        <v>14</v>
      </c>
      <c r="M465" s="18"/>
      <c r="N465" s="16">
        <v>83.293556085918851</v>
      </c>
      <c r="O465" s="16">
        <v>83.293556085918851</v>
      </c>
    </row>
    <row r="466" spans="1:15" ht="15.75" thickBot="1">
      <c r="A466" s="67" t="s">
        <v>163</v>
      </c>
      <c r="B466" s="70" t="s">
        <v>127</v>
      </c>
      <c r="C466" s="67" t="s">
        <v>69</v>
      </c>
      <c r="D466" s="15" t="s">
        <v>165</v>
      </c>
      <c r="E466" s="15" t="s">
        <v>22</v>
      </c>
      <c r="F466" s="62">
        <v>1.042964</v>
      </c>
      <c r="G466" s="26">
        <v>0.00038937361286548247</v>
      </c>
      <c r="H466" s="27"/>
      <c r="I466" s="25">
        <v>0</v>
      </c>
      <c r="J466" s="27"/>
      <c r="K466" s="25">
        <v>9.40</v>
      </c>
      <c r="L466" s="25">
        <v>9.40</v>
      </c>
      <c r="M466" s="27"/>
      <c r="N466" s="25">
        <v>88.782816229116932</v>
      </c>
      <c r="O466" s="25">
        <v>88.782816229116932</v>
      </c>
    </row>
    <row r="467" spans="1:15" ht="15.75" thickBot="1">
      <c r="A467" s="75" t="s">
        <v>166</v>
      </c>
      <c r="B467" s="68"/>
      <c r="C467" s="68"/>
      <c r="D467" s="19"/>
      <c r="E467" s="19"/>
      <c r="F467" s="61">
        <v>92.793342999999993</v>
      </c>
      <c r="G467" s="21">
        <v>0.034642882413751505</v>
      </c>
      <c r="H467" s="22"/>
      <c r="I467" s="20">
        <v>3.356807511737089</v>
      </c>
      <c r="J467" s="22"/>
      <c r="K467" s="20">
        <v>12.366197183098592</v>
      </c>
      <c r="L467" s="20">
        <v>15.72300469483568</v>
      </c>
      <c r="M467" s="22"/>
      <c r="N467" s="20">
        <v>85.243201452149648</v>
      </c>
      <c r="O467" s="23">
        <v>81.237464564635232</v>
      </c>
    </row>
    <row r="468" spans="1:15" ht="15.75" thickBot="1">
      <c r="A468" s="76" t="s">
        <v>167</v>
      </c>
      <c r="B468" s="67" t="s">
        <v>19</v>
      </c>
      <c r="C468" s="67" t="s">
        <v>55</v>
      </c>
      <c r="D468" s="15" t="s">
        <v>21</v>
      </c>
      <c r="E468" s="15" t="s">
        <v>22</v>
      </c>
      <c r="F468" s="63">
        <v>0.01</v>
      </c>
      <c r="G468" s="37">
        <v>3.7333370362302291E-06</v>
      </c>
      <c r="H468" s="31"/>
      <c r="I468" s="36">
        <v>0</v>
      </c>
      <c r="J468" s="31"/>
      <c r="K468" s="36">
        <v>14</v>
      </c>
      <c r="L468" s="36">
        <v>14</v>
      </c>
      <c r="M468" s="31"/>
      <c r="N468" s="36">
        <v>83.293556085918851</v>
      </c>
      <c r="O468" s="36">
        <v>83.293556085918851</v>
      </c>
    </row>
    <row r="469" spans="1:15" ht="15.75" thickBot="1">
      <c r="A469" s="77" t="s">
        <v>168</v>
      </c>
      <c r="B469" s="71"/>
      <c r="C469" s="71"/>
      <c r="D469" s="38"/>
      <c r="E469" s="38"/>
      <c r="F469" s="64">
        <v>0.01</v>
      </c>
      <c r="G469" s="40">
        <v>3.7333370362302291E-06</v>
      </c>
      <c r="H469" s="41"/>
      <c r="I469" s="39">
        <v>0</v>
      </c>
      <c r="J469" s="41"/>
      <c r="K469" s="39">
        <v>14</v>
      </c>
      <c r="L469" s="39">
        <v>14</v>
      </c>
      <c r="M469" s="41"/>
      <c r="N469" s="39">
        <v>83.293556085918851</v>
      </c>
      <c r="O469" s="42">
        <v>83.293556085918851</v>
      </c>
    </row>
    <row r="470" spans="1:15" ht="15.75" thickBot="1">
      <c r="A470" s="77" t="s">
        <v>169</v>
      </c>
      <c r="B470" s="72" t="s">
        <v>170</v>
      </c>
      <c r="C470" s="72" t="s">
        <v>55</v>
      </c>
      <c r="D470" s="43" t="s">
        <v>171</v>
      </c>
      <c r="E470" s="43" t="s">
        <v>22</v>
      </c>
      <c r="F470" s="65">
        <v>0.00271594</v>
      </c>
      <c r="G470" s="45">
        <v>1.0139519390179128E-06</v>
      </c>
      <c r="H470" s="46"/>
      <c r="I470" s="44">
        <v>0</v>
      </c>
      <c r="J470" s="46"/>
      <c r="K470" s="44">
        <v>0</v>
      </c>
      <c r="L470" s="44">
        <v>0</v>
      </c>
      <c r="M470" s="46"/>
      <c r="N470" s="44">
        <v>100</v>
      </c>
      <c r="O470" s="44">
        <v>100</v>
      </c>
    </row>
    <row r="471" spans="1:15" ht="15.75" thickBot="1">
      <c r="A471" s="77" t="s">
        <v>172</v>
      </c>
      <c r="B471" s="71"/>
      <c r="C471" s="71"/>
      <c r="D471" s="38"/>
      <c r="E471" s="38"/>
      <c r="F471" s="64">
        <v>0.00271594</v>
      </c>
      <c r="G471" s="40">
        <v>1.0139519390179128E-06</v>
      </c>
      <c r="H471" s="41"/>
      <c r="I471" s="39">
        <v>0</v>
      </c>
      <c r="J471" s="41"/>
      <c r="K471" s="39">
        <v>0</v>
      </c>
      <c r="L471" s="39">
        <v>0</v>
      </c>
      <c r="M471" s="41"/>
      <c r="N471" s="39">
        <v>100</v>
      </c>
      <c r="O471" s="42">
        <v>100</v>
      </c>
    </row>
    <row r="472" spans="1:15" ht="15.75" thickBot="1">
      <c r="A472" s="74" t="s">
        <v>173</v>
      </c>
      <c r="B472" s="68"/>
      <c r="C472" s="68"/>
      <c r="D472" s="47"/>
      <c r="E472" s="48"/>
      <c r="F472" s="61">
        <v>2678.5687718400027</v>
      </c>
      <c r="G472" s="21">
        <v>1</v>
      </c>
      <c r="H472" s="22"/>
      <c r="I472" s="20">
        <v>4.4032042723631513</v>
      </c>
      <c r="J472" s="22"/>
      <c r="K472" s="20">
        <v>14.587692681150624</v>
      </c>
      <c r="L472" s="20">
        <v>18.990896953513776</v>
      </c>
      <c r="M472" s="22"/>
      <c r="N472" s="20">
        <v>82.592252170464647</v>
      </c>
      <c r="O472" s="23">
        <v>77.337831797716262</v>
      </c>
    </row>
    <row r="473" spans="1:15" ht="15">
      <c r="A473" s="7"/>
      <c r="B473" s="7"/>
      <c r="C473" s="7"/>
      <c r="D473" s="7"/>
      <c r="E473" s="7"/>
      <c r="F473" s="49"/>
      <c r="G473" s="50"/>
      <c r="H473" s="51"/>
      <c r="I473" s="52"/>
      <c r="J473" s="51"/>
      <c r="K473" s="53"/>
      <c r="L473" s="53"/>
      <c r="M473" s="53"/>
      <c r="N473" s="53"/>
      <c r="O473" s="53"/>
    </row>
    <row r="474" spans="1:15" ht="15">
      <c r="A474" s="2" t="s">
        <v>174</v>
      </c>
      <c r="B474" s="7"/>
      <c r="C474" s="7"/>
      <c r="D474" s="7"/>
      <c r="E474" s="7"/>
      <c r="F474" s="49"/>
      <c r="G474" s="50"/>
      <c r="H474" s="51"/>
      <c r="I474" s="52"/>
      <c r="J474" s="51"/>
      <c r="K474" s="53"/>
      <c r="L474" s="53"/>
      <c r="M474" s="53"/>
      <c r="N474" s="53"/>
      <c r="O474" s="53"/>
    </row>
    <row r="475" spans="1:15" ht="15" customHeight="1">
      <c r="A475" s="299" t="s">
        <v>175</v>
      </c>
      <c r="B475" s="299"/>
      <c r="C475" s="299"/>
      <c r="D475" s="299"/>
      <c r="E475" s="299"/>
      <c r="F475" s="299"/>
      <c r="G475" s="299"/>
      <c r="H475" s="54"/>
      <c r="I475" s="52"/>
      <c r="J475" s="51"/>
      <c r="K475" s="53"/>
      <c r="L475" s="53"/>
      <c r="M475" s="53"/>
      <c r="N475" s="53"/>
      <c r="O475" s="53"/>
    </row>
    <row r="476" spans="1:15" ht="15" customHeight="1">
      <c r="A476" s="299" t="s">
        <v>176</v>
      </c>
      <c r="B476" s="299"/>
      <c r="C476" s="299"/>
      <c r="D476" s="299"/>
      <c r="E476" s="299"/>
      <c r="F476" s="299"/>
      <c r="G476" s="299"/>
      <c r="H476" s="54"/>
      <c r="I476" s="52"/>
      <c r="J476" s="51"/>
      <c r="K476" s="53"/>
      <c r="L476" s="53"/>
      <c r="M476" s="53"/>
      <c r="N476" s="53"/>
      <c r="O476" s="53"/>
    </row>
    <row r="477" spans="1:15" ht="15">
      <c r="A477" s="55" t="s">
        <v>177</v>
      </c>
      <c r="B477" s="2"/>
      <c r="C477" s="2"/>
      <c r="D477" s="2"/>
      <c r="E477" s="2"/>
      <c r="F477" s="2"/>
      <c r="G477" s="3"/>
      <c r="H477" s="4"/>
      <c r="I477" s="52"/>
      <c r="J477" s="4"/>
      <c r="K477" s="4"/>
      <c r="L477" s="4"/>
      <c r="M477" s="4"/>
      <c r="N477" s="4"/>
      <c r="O477" s="4"/>
    </row>
    <row r="478" spans="1:15" ht="15">
      <c r="A478" s="55"/>
      <c r="B478" s="2"/>
      <c r="C478" s="2"/>
      <c r="D478" s="2"/>
      <c r="E478" s="2"/>
      <c r="F478" s="2"/>
      <c r="G478" s="3"/>
      <c r="H478" s="4"/>
      <c r="I478" s="4"/>
      <c r="J478" s="4"/>
      <c r="K478" s="4"/>
      <c r="L478" s="4"/>
      <c r="M478" s="4"/>
      <c r="N478" s="4"/>
      <c r="O478" s="2"/>
    </row>
    <row r="479" spans="1:15" ht="15">
      <c r="A479" s="2"/>
      <c r="B479" s="2"/>
      <c r="C479" s="2"/>
      <c r="D479" s="2"/>
      <c r="E479" s="2"/>
      <c r="F479" s="2"/>
      <c r="G479" s="3"/>
      <c r="H479" s="4"/>
      <c r="I479" s="4"/>
      <c r="J479" s="4"/>
      <c r="K479" s="4"/>
      <c r="L479" s="4"/>
      <c r="M479" s="4"/>
      <c r="N479" s="4"/>
      <c r="O479" s="56" t="s">
        <v>178</v>
      </c>
    </row>
    <row r="480" spans="1:15" ht="15">
      <c r="A480" s="57" t="s">
        <v>179</v>
      </c>
      <c r="B480" s="2"/>
      <c r="C480" s="2"/>
      <c r="D480" s="2"/>
      <c r="E480" s="2"/>
      <c r="F480" s="2"/>
      <c r="G480" s="3"/>
      <c r="H480" s="4"/>
      <c r="I480" s="4"/>
      <c r="J480" s="4"/>
      <c r="K480" s="4"/>
      <c r="L480" s="4"/>
      <c r="M480" s="4"/>
      <c r="N480" s="4"/>
      <c r="O480" s="56" t="s">
        <v>180</v>
      </c>
    </row>
    <row r="481" spans="1:15" ht="15">
      <c r="A481" t="s">
        <v>181</v>
      </c>
      <c r="B481" s="2"/>
      <c r="C481" s="2"/>
      <c r="D481" s="2"/>
      <c r="E481" s="2"/>
      <c r="F481" s="2"/>
      <c r="G481" s="3"/>
      <c r="H481" s="4"/>
      <c r="I481" s="4"/>
      <c r="J481" s="4"/>
      <c r="K481" s="4"/>
      <c r="L481" s="4"/>
      <c r="M481" s="4"/>
      <c r="N481" s="4"/>
      <c r="O481" s="56" t="s">
        <v>182</v>
      </c>
    </row>
    <row r="482" spans="1:15" ht="15">
      <c r="A482" t="s">
        <v>183</v>
      </c>
      <c r="B482" s="2"/>
      <c r="C482" s="2"/>
      <c r="D482" s="2"/>
      <c r="E482" s="2"/>
      <c r="F482" s="2"/>
      <c r="G482" s="3"/>
      <c r="H482" s="4"/>
      <c r="I482" s="4"/>
      <c r="J482" s="4"/>
      <c r="K482" s="4"/>
      <c r="L482" s="4"/>
      <c r="M482" s="4"/>
      <c r="N482" s="4"/>
      <c r="O482" s="4"/>
    </row>
    <row r="483" spans="1:15" ht="15">
      <c r="A483" t="s">
        <v>184</v>
      </c>
      <c r="B483" s="2"/>
      <c r="C483" s="2"/>
      <c r="D483" s="2"/>
      <c r="E483" s="2"/>
      <c r="F483" s="2"/>
      <c r="G483" s="3"/>
      <c r="H483" s="4"/>
      <c r="I483" s="4"/>
      <c r="J483" s="4"/>
      <c r="K483" s="4"/>
      <c r="L483" s="4"/>
      <c r="M483" s="4"/>
      <c r="N483" s="4"/>
      <c r="O483" s="56" t="s">
        <v>185</v>
      </c>
    </row>
    <row r="484" spans="1:15" ht="15">
      <c r="A484" s="2"/>
      <c r="B484" s="2"/>
      <c r="C484" s="2"/>
      <c r="D484" s="2"/>
      <c r="E484" s="2"/>
      <c r="F484" s="2"/>
      <c r="G484" s="3"/>
      <c r="H484" s="4"/>
      <c r="I484" s="4"/>
      <c r="J484" s="4"/>
      <c r="K484" s="4"/>
      <c r="L484" s="4"/>
      <c r="M484" s="4"/>
      <c r="N484" s="4"/>
      <c r="O484" t="s">
        <v>186</v>
      </c>
    </row>
    <row r="485" spans="1:15" ht="15">
      <c r="A485" s="2" t="s">
        <v>187</v>
      </c>
      <c r="B485" s="4"/>
      <c r="C485" s="4"/>
      <c r="D485" s="4"/>
      <c r="E485" s="4"/>
      <c r="F485" s="4"/>
      <c r="G485" s="31"/>
      <c r="H485" s="4"/>
      <c r="I485" s="4"/>
      <c r="J485" s="4"/>
      <c r="K485" s="4"/>
      <c r="L485" s="4"/>
      <c r="M485" s="4"/>
      <c r="N485" s="4"/>
      <c r="O485" s="4"/>
    </row>
    <row r="486" spans="1:15" ht="15">
      <c r="A486" s="4"/>
      <c r="B486" s="4"/>
      <c r="C486" s="4"/>
      <c r="D486" s="4"/>
      <c r="E486" s="4"/>
      <c r="F486" s="4"/>
      <c r="G486" s="31"/>
      <c r="H486" s="4"/>
      <c r="I486" s="4"/>
      <c r="J486" s="4"/>
      <c r="K486" s="4"/>
      <c r="L486" s="4"/>
      <c r="M486" s="4"/>
      <c r="N486" s="4"/>
      <c r="O486" s="4"/>
    </row>
    <row r="487" spans="1:15" ht="15">
      <c r="A487" s="4"/>
      <c r="B487" s="4"/>
      <c r="C487" s="4"/>
      <c r="D487" s="4"/>
      <c r="E487" s="4"/>
      <c r="F487" s="4"/>
      <c r="G487" s="31"/>
      <c r="H487" s="4"/>
      <c r="I487" s="4"/>
      <c r="J487" s="4"/>
      <c r="K487" s="4"/>
      <c r="L487" s="4"/>
      <c r="M487" s="4"/>
      <c r="N487" s="4"/>
      <c r="O487" s="4"/>
    </row>
    <row r="488" spans="1:15" ht="15">
      <c r="A488" s="4"/>
      <c r="B488" s="4"/>
      <c r="C488" s="4"/>
      <c r="D488" s="4"/>
      <c r="E488" s="4"/>
      <c r="F488" s="4"/>
      <c r="G488" s="31"/>
      <c r="H488" s="4"/>
      <c r="I488" s="4"/>
      <c r="J488" s="4"/>
      <c r="K488" s="4"/>
      <c r="L488" s="4"/>
      <c r="M488" s="4"/>
      <c r="N488" s="4"/>
      <c r="O488" s="4"/>
    </row>
    <row r="489" spans="1:15" ht="15">
      <c r="A489" s="4"/>
      <c r="B489" s="4"/>
      <c r="C489" s="4"/>
      <c r="D489" s="4"/>
      <c r="E489" s="4"/>
      <c r="F489" s="4"/>
      <c r="G489" s="31"/>
      <c r="H489" s="4"/>
      <c r="I489" s="4"/>
      <c r="J489" s="4"/>
      <c r="K489" s="4"/>
      <c r="L489" s="4"/>
      <c r="M489" s="4"/>
      <c r="N489" s="4"/>
      <c r="O489" s="4"/>
    </row>
    <row r="490" spans="1:15" ht="15">
      <c r="A490" s="4"/>
      <c r="B490" s="4"/>
      <c r="C490" s="4"/>
      <c r="D490" s="4"/>
      <c r="E490" s="4"/>
      <c r="F490" s="4"/>
      <c r="G490" s="31"/>
      <c r="H490" s="4"/>
      <c r="I490" s="4"/>
      <c r="J490" s="4"/>
      <c r="K490" s="4"/>
      <c r="L490" s="4"/>
      <c r="M490" s="4"/>
      <c r="N490" s="4"/>
      <c r="O490" s="4"/>
    </row>
    <row r="491" spans="1:15" ht="15">
      <c r="A491" s="4"/>
      <c r="B491" s="4"/>
      <c r="C491" s="4"/>
      <c r="D491" s="4"/>
      <c r="E491" s="4"/>
      <c r="F491" s="4"/>
      <c r="G491" s="31"/>
      <c r="H491" s="4"/>
      <c r="I491" s="4"/>
      <c r="J491" s="4"/>
      <c r="K491" s="4"/>
      <c r="L491" s="4"/>
      <c r="M491" s="4"/>
      <c r="N491" s="4"/>
      <c r="O491" s="4"/>
    </row>
    <row r="492" spans="1:15" ht="15">
      <c r="A492" s="4"/>
      <c r="B492" s="4"/>
      <c r="C492" s="4"/>
      <c r="D492" s="4"/>
      <c r="E492" s="4"/>
      <c r="F492" s="4"/>
      <c r="G492" s="31"/>
      <c r="H492" s="4"/>
      <c r="I492" s="4"/>
      <c r="J492" s="4"/>
      <c r="K492" s="4"/>
      <c r="L492" s="4"/>
      <c r="M492" s="4"/>
      <c r="N492" s="4"/>
      <c r="O492" s="4"/>
    </row>
    <row r="493" spans="1:15" ht="15">
      <c r="A493" s="4"/>
      <c r="B493" s="4"/>
      <c r="C493" s="4"/>
      <c r="D493" s="4"/>
      <c r="E493" s="4"/>
      <c r="F493" s="4"/>
      <c r="G493" s="31"/>
      <c r="H493" s="4"/>
      <c r="I493" s="4"/>
      <c r="J493" s="4"/>
      <c r="K493" s="4"/>
      <c r="L493" s="4"/>
      <c r="M493" s="4"/>
      <c r="N493" s="4"/>
      <c r="O493" s="4"/>
    </row>
    <row r="494" spans="1:15" ht="15">
      <c r="A494" s="4"/>
      <c r="B494" s="4"/>
      <c r="C494" s="4"/>
      <c r="D494" s="4"/>
      <c r="E494" s="4"/>
      <c r="F494" s="4"/>
      <c r="G494" s="31"/>
      <c r="H494" s="4"/>
      <c r="I494" s="4"/>
      <c r="J494" s="4"/>
      <c r="K494" s="4"/>
      <c r="L494" s="4"/>
      <c r="M494" s="4"/>
      <c r="N494" s="4"/>
      <c r="O494" s="4"/>
    </row>
    <row r="495" spans="1:15" ht="15">
      <c r="A495" s="4"/>
      <c r="B495" s="4"/>
      <c r="C495" s="4"/>
      <c r="D495" s="4"/>
      <c r="E495" s="4"/>
      <c r="F495" s="4"/>
      <c r="G495" s="31"/>
      <c r="H495" s="4"/>
      <c r="I495" s="4"/>
      <c r="J495" s="4"/>
      <c r="K495" s="4"/>
      <c r="L495" s="4"/>
      <c r="M495" s="4"/>
      <c r="N495" s="4"/>
      <c r="O495" s="4"/>
    </row>
    <row r="496" spans="1:15" ht="15">
      <c r="A496" s="4"/>
      <c r="B496" s="4"/>
      <c r="C496" s="4"/>
      <c r="D496" s="4"/>
      <c r="E496" s="4"/>
      <c r="F496" s="4"/>
      <c r="G496" s="31"/>
      <c r="H496" s="4"/>
      <c r="I496" s="4"/>
      <c r="J496" s="4"/>
      <c r="K496" s="4"/>
      <c r="L496" s="4"/>
      <c r="M496" s="4"/>
      <c r="N496" s="4"/>
      <c r="O496" s="4"/>
    </row>
    <row r="499" ht="14.65" customHeight="1"/>
    <row r="500" ht="14.65" customHeight="1"/>
    <row r="501" ht="14.65" customHeight="1"/>
    <row r="502" ht="14.65" customHeight="1"/>
    <row r="503" ht="14.65" customHeight="1"/>
    <row r="504" ht="14.65" customHeight="1"/>
    <row r="506" ht="14.65" customHeight="1"/>
    <row r="507" ht="14.65" customHeight="1"/>
  </sheetData>
  <mergeCells count="11">
    <mergeCell ref="G10:G11"/>
    <mergeCell ref="K10:L10"/>
    <mergeCell ref="N10:O10"/>
    <mergeCell ref="A475:G475"/>
    <mergeCell ref="A476:G476"/>
    <mergeCell ref="A10:A11"/>
    <mergeCell ref="B10:B11"/>
    <mergeCell ref="C10:C11"/>
    <mergeCell ref="D10:D11"/>
    <mergeCell ref="E10:E11"/>
    <mergeCell ref="F10:F11"/>
  </mergeCells>
  <pageMargins left="0.7" right="0.7" top="0.75" bottom="0.75" header="0.3" footer="0.3"/>
  <pageSetup orientation="portrait"/>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21"/>
  <sheetViews>
    <sheetView workbookViewId="0" topLeftCell="A394">
      <selection pane="topLeft" activeCell="D427" sqref="D427"/>
    </sheetView>
  </sheetViews>
  <sheetFormatPr defaultColWidth="9.5703125" defaultRowHeight="12.75"/>
  <cols>
    <col min="1" max="1" width="24.7142857142857" style="2" customWidth="1"/>
    <col min="2" max="2" width="35.1428571428571" style="2" customWidth="1"/>
    <col min="3" max="3" width="19.4285714285714" style="2" customWidth="1"/>
    <col min="4" max="4" width="25.7142857142857" style="2" customWidth="1"/>
    <col min="5" max="5" width="19.4285714285714" style="2" customWidth="1"/>
    <col min="6" max="6" width="25.7142857142857" style="2" customWidth="1"/>
    <col min="7" max="7" width="23.5714285714286" style="2" customWidth="1"/>
    <col min="8" max="8" width="1.57142857142857" style="2" customWidth="1"/>
    <col min="9" max="10" width="12.1428571428571" style="2" customWidth="1"/>
    <col min="11" max="11" width="1.57142857142857" style="2" customWidth="1"/>
    <col min="12" max="13" width="12.1428571428571" style="2" customWidth="1"/>
    <col min="14" max="14" width="12.4285714285714" style="2" customWidth="1"/>
    <col min="15" max="54" width="12.1428571428571" style="2" customWidth="1"/>
    <col min="55" max="55" width="23.5714285714286" style="2" customWidth="1"/>
    <col min="56" max="56" width="95.4285714285714" style="2" bestFit="1" customWidth="1"/>
    <col min="57" max="57" width="54.5714285714286" style="2" bestFit="1" customWidth="1"/>
    <col min="58" max="58" width="13.7142857142857" style="2" bestFit="1" customWidth="1"/>
    <col min="59" max="59" width="9.42857142857143" style="2" bestFit="1" customWidth="1"/>
    <col min="60" max="60" width="18.2857142857143" style="2" bestFit="1" customWidth="1"/>
    <col min="61" max="61" width="16.2857142857143" style="2" bestFit="1" customWidth="1"/>
    <col min="62" max="62" width="9" style="2" bestFit="1" customWidth="1"/>
    <col min="63" max="63" width="10.4285714285714" style="2" bestFit="1" customWidth="1"/>
    <col min="64" max="64" width="29.2857142857143" style="2" bestFit="1" customWidth="1"/>
    <col min="65" max="65" width="16.1428571428571" style="2" bestFit="1" customWidth="1"/>
    <col min="66" max="66" width="20.4285714285714" style="2" bestFit="1" customWidth="1"/>
    <col min="67" max="67" width="9.57142857142857" style="2" customWidth="1"/>
    <col min="68" max="16384" width="9.57142857142857" style="2"/>
  </cols>
  <sheetData>
    <row r="1" spans="1:13" ht="18">
      <c r="A1" s="80" t="s">
        <v>0</v>
      </c>
      <c r="B1" s="2"/>
      <c r="C1" s="2"/>
      <c r="D1" s="2"/>
      <c r="E1" s="2"/>
      <c r="F1" s="2"/>
      <c r="G1" s="2"/>
      <c r="H1" s="2"/>
      <c r="I1" s="2"/>
      <c r="J1" s="2"/>
      <c r="K1" s="2"/>
      <c r="L1" s="2"/>
      <c r="M1" s="2"/>
    </row>
    <row r="2" spans="1:13" ht="15">
      <c r="A2" t="s">
        <v>188</v>
      </c>
      <c r="B2" s="2"/>
      <c r="C2" s="2"/>
      <c r="D2" s="2"/>
      <c r="E2" s="2"/>
      <c r="F2" s="2"/>
      <c r="G2" s="2"/>
      <c r="H2" s="2"/>
      <c r="I2" s="2"/>
      <c r="J2" s="2"/>
      <c r="K2" s="2"/>
      <c r="L2" s="2"/>
      <c r="M2" s="2"/>
    </row>
    <row r="3" spans="1:13" ht="15">
      <c r="A3" s="2"/>
      <c r="B3" s="2"/>
      <c r="C3" s="2"/>
      <c r="D3" s="2"/>
      <c r="E3" s="2"/>
      <c r="F3" s="2"/>
      <c r="G3" s="2"/>
      <c r="H3" s="2"/>
      <c r="I3" s="2"/>
      <c r="J3" s="2"/>
      <c r="K3" s="2"/>
      <c r="L3" s="2"/>
      <c r="M3" s="2"/>
    </row>
    <row r="4" spans="1:13" ht="15.75">
      <c r="A4" s="6" t="s">
        <v>189</v>
      </c>
      <c r="B4" s="2"/>
      <c r="C4" s="2"/>
      <c r="D4" s="2"/>
      <c r="E4" s="2"/>
      <c r="F4" s="2"/>
      <c r="G4" s="2"/>
      <c r="H4" s="2"/>
      <c r="I4" s="2"/>
      <c r="J4" s="2"/>
      <c r="K4" s="2"/>
      <c r="L4" s="2"/>
      <c r="M4" s="2"/>
    </row>
    <row r="5" spans="1:13" ht="15.75">
      <c r="A5" s="6" t="s">
        <v>190</v>
      </c>
      <c r="B5" s="2"/>
      <c r="C5" s="2"/>
      <c r="D5" s="2"/>
      <c r="E5" s="2"/>
      <c r="F5" s="2"/>
      <c r="G5" s="2"/>
      <c r="H5" s="2"/>
      <c r="I5" s="2"/>
      <c r="J5" s="2"/>
      <c r="K5" s="2"/>
      <c r="L5" s="2"/>
      <c r="M5" s="2"/>
    </row>
    <row r="6" spans="1:13" ht="15.75">
      <c r="A6" s="6" t="s">
        <v>4</v>
      </c>
      <c r="B6" s="2"/>
      <c r="C6" s="2"/>
      <c r="D6" s="2"/>
      <c r="E6" s="2"/>
      <c r="F6" s="2"/>
      <c r="G6" s="2"/>
      <c r="H6" s="2"/>
      <c r="I6" s="2"/>
      <c r="J6" s="2"/>
      <c r="K6" s="2"/>
      <c r="L6" s="2"/>
      <c r="M6" s="2"/>
    </row>
    <row r="7" spans="1:13" ht="15">
      <c r="A7" s="7" t="s">
        <v>191</v>
      </c>
      <c r="B7" s="2"/>
      <c r="C7" s="2"/>
      <c r="D7" s="2"/>
      <c r="E7" s="2"/>
      <c r="F7" s="2"/>
      <c r="G7" s="2"/>
      <c r="H7" s="2"/>
      <c r="I7" s="2"/>
      <c r="J7" s="2"/>
      <c r="K7" s="2"/>
      <c r="L7" s="2"/>
      <c r="M7" s="2"/>
    </row>
    <row r="8" spans="1:13" ht="15.75" thickBot="1">
      <c r="A8" s="79"/>
      <c r="B8" s="79"/>
      <c r="C8" s="79"/>
      <c r="D8" s="2"/>
      <c r="E8" s="2"/>
      <c r="F8" s="2"/>
      <c r="G8" s="2"/>
      <c r="H8" s="2"/>
      <c r="I8" s="2"/>
      <c r="J8" s="2"/>
      <c r="K8" s="2"/>
      <c r="L8" s="2"/>
      <c r="M8" s="2"/>
    </row>
    <row r="9" spans="1:13" ht="12.75" customHeight="1" thickBot="1">
      <c r="A9" s="302" t="s">
        <v>6</v>
      </c>
      <c r="B9" s="302" t="s">
        <v>7</v>
      </c>
      <c r="C9" s="302" t="s">
        <v>8</v>
      </c>
      <c r="D9" s="303" t="s">
        <v>192</v>
      </c>
      <c r="E9" s="303" t="s">
        <v>10</v>
      </c>
      <c r="F9" s="306" t="s">
        <v>193</v>
      </c>
      <c r="G9" s="305" t="s">
        <v>12</v>
      </c>
      <c r="H9" s="9"/>
      <c r="I9" s="289" t="s">
        <v>194</v>
      </c>
      <c r="J9" s="289"/>
      <c r="K9" s="11"/>
      <c r="L9" s="289" t="s">
        <v>15</v>
      </c>
      <c r="M9" s="289"/>
    </row>
    <row r="10" spans="1:13" ht="12.75" customHeight="1" thickBot="1">
      <c r="A10" s="302"/>
      <c r="B10" s="302"/>
      <c r="C10" s="302"/>
      <c r="D10" s="303"/>
      <c r="E10" s="303"/>
      <c r="F10" s="306"/>
      <c r="G10" s="305"/>
      <c r="H10" s="12"/>
      <c r="I10" s="14" t="s">
        <v>16</v>
      </c>
      <c r="J10" s="14" t="s">
        <v>17</v>
      </c>
      <c r="K10" s="14"/>
      <c r="L10" s="14" t="s">
        <v>16</v>
      </c>
      <c r="M10" s="14" t="s">
        <v>17</v>
      </c>
    </row>
    <row r="11" spans="1:13" ht="15">
      <c r="A11" s="79" t="s">
        <v>18</v>
      </c>
      <c r="B11" s="79" t="s">
        <v>19</v>
      </c>
      <c r="C11" s="104" t="s">
        <v>20</v>
      </c>
      <c r="D11" s="82" t="s">
        <v>21</v>
      </c>
      <c r="E11" s="82" t="s">
        <v>195</v>
      </c>
      <c r="F11" s="109">
        <v>0.35724499999999998</v>
      </c>
      <c r="G11" s="83">
        <v>0.00023528782203050011</v>
      </c>
      <c r="H11" s="83"/>
      <c r="I11" s="84">
        <v>8</v>
      </c>
      <c r="J11" s="84">
        <v>8</v>
      </c>
      <c r="K11" s="84"/>
      <c r="L11" s="84">
        <v>90.453000000000003</v>
      </c>
      <c r="M11" s="84">
        <v>90.45346062052505</v>
      </c>
    </row>
    <row r="12" spans="1:13" ht="15">
      <c r="A12" s="79" t="s">
        <v>18</v>
      </c>
      <c r="B12" s="79" t="s">
        <v>19</v>
      </c>
      <c r="C12" s="105" t="s">
        <v>23</v>
      </c>
      <c r="D12" s="85" t="s">
        <v>21</v>
      </c>
      <c r="E12" s="85" t="s">
        <v>195</v>
      </c>
      <c r="F12" s="110">
        <v>0.018336000000000002</v>
      </c>
      <c r="G12" s="86">
        <v>1.2076411159711823E-05</v>
      </c>
      <c r="H12" s="86"/>
      <c r="I12" s="87">
        <v>8</v>
      </c>
      <c r="J12" s="87">
        <v>8</v>
      </c>
      <c r="K12" s="87"/>
      <c r="L12" s="87">
        <v>90.453000000000003</v>
      </c>
      <c r="M12" s="87">
        <v>90.453460620525064</v>
      </c>
    </row>
    <row r="13" spans="1:13" ht="15">
      <c r="A13" s="79" t="s">
        <v>18</v>
      </c>
      <c r="B13" s="79" t="s">
        <v>19</v>
      </c>
      <c r="C13" s="105" t="s">
        <v>24</v>
      </c>
      <c r="D13" s="85" t="s">
        <v>21</v>
      </c>
      <c r="E13" s="85" t="s">
        <v>195</v>
      </c>
      <c r="F13" s="110">
        <v>0.024681999999999999</v>
      </c>
      <c r="G13" s="86">
        <v>1.6255998049956763E-05</v>
      </c>
      <c r="H13" s="86"/>
      <c r="I13" s="87">
        <v>8</v>
      </c>
      <c r="J13" s="87">
        <v>8</v>
      </c>
      <c r="K13" s="87"/>
      <c r="L13" s="87">
        <v>90.453000000000003</v>
      </c>
      <c r="M13" s="87">
        <v>90.453460620525064</v>
      </c>
    </row>
    <row r="14" spans="1:13" ht="15">
      <c r="A14" s="79" t="s">
        <v>18</v>
      </c>
      <c r="B14" s="79" t="s">
        <v>19</v>
      </c>
      <c r="C14" s="105" t="s">
        <v>26</v>
      </c>
      <c r="D14" s="85" t="s">
        <v>21</v>
      </c>
      <c r="E14" s="85" t="s">
        <v>195</v>
      </c>
      <c r="F14" s="110">
        <v>0.033959000000000003</v>
      </c>
      <c r="G14" s="86">
        <v>2.2365992941353285E-05</v>
      </c>
      <c r="H14" s="86"/>
      <c r="I14" s="87">
        <v>8</v>
      </c>
      <c r="J14" s="87">
        <v>8</v>
      </c>
      <c r="K14" s="87"/>
      <c r="L14" s="87">
        <v>90.453000000000003</v>
      </c>
      <c r="M14" s="87">
        <v>90.453460620525064</v>
      </c>
    </row>
    <row r="15" spans="1:13" ht="15">
      <c r="A15" s="79" t="s">
        <v>18</v>
      </c>
      <c r="B15" s="79" t="s">
        <v>19</v>
      </c>
      <c r="C15" s="105" t="s">
        <v>27</v>
      </c>
      <c r="D15" s="85" t="s">
        <v>21</v>
      </c>
      <c r="E15" s="85" t="s">
        <v>195</v>
      </c>
      <c r="F15" s="110">
        <v>0.14581</v>
      </c>
      <c r="G15" s="86">
        <v>9.6033023080147297E-05</v>
      </c>
      <c r="H15" s="86"/>
      <c r="I15" s="87">
        <v>8</v>
      </c>
      <c r="J15" s="87">
        <v>8</v>
      </c>
      <c r="K15" s="87"/>
      <c r="L15" s="87">
        <v>90.453000000000017</v>
      </c>
      <c r="M15" s="87">
        <v>90.453460620525064</v>
      </c>
    </row>
    <row r="16" spans="1:13" ht="15">
      <c r="A16" s="79" t="s">
        <v>18</v>
      </c>
      <c r="B16" s="79" t="s">
        <v>19</v>
      </c>
      <c r="C16" s="105" t="s">
        <v>28</v>
      </c>
      <c r="D16" s="85" t="s">
        <v>21</v>
      </c>
      <c r="E16" s="85" t="s">
        <v>195</v>
      </c>
      <c r="F16" s="110">
        <v>2.121308</v>
      </c>
      <c r="G16" s="86">
        <v>0.0013971306503264599</v>
      </c>
      <c r="H16" s="86"/>
      <c r="I16" s="87">
        <v>8.2776089092201612</v>
      </c>
      <c r="J16" s="87">
        <v>8.2776089092201612</v>
      </c>
      <c r="K16" s="87"/>
      <c r="L16" s="87">
        <v>90.121812571300353</v>
      </c>
      <c r="M16" s="87">
        <v>90.122185072529632</v>
      </c>
    </row>
    <row r="17" spans="1:13" ht="15">
      <c r="A17" s="79" t="s">
        <v>18</v>
      </c>
      <c r="B17" s="79" t="s">
        <v>19</v>
      </c>
      <c r="C17" s="105" t="s">
        <v>29</v>
      </c>
      <c r="D17" s="85" t="s">
        <v>21</v>
      </c>
      <c r="E17" s="85" t="s">
        <v>195</v>
      </c>
      <c r="F17" s="110">
        <v>0.0082979999999999998</v>
      </c>
      <c r="G17" s="86">
        <v>5.4652083226051865E-06</v>
      </c>
      <c r="H17" s="86"/>
      <c r="I17" s="87">
        <v>8</v>
      </c>
      <c r="J17" s="87">
        <v>8</v>
      </c>
      <c r="K17" s="87"/>
      <c r="L17" s="87">
        <v>90.453000000000003</v>
      </c>
      <c r="M17" s="87">
        <v>90.453460620525064</v>
      </c>
    </row>
    <row r="18" spans="1:13" ht="15">
      <c r="A18" s="79" t="s">
        <v>18</v>
      </c>
      <c r="B18" s="79" t="s">
        <v>19</v>
      </c>
      <c r="C18" s="105" t="s">
        <v>31</v>
      </c>
      <c r="D18" s="85" t="s">
        <v>21</v>
      </c>
      <c r="E18" s="85" t="s">
        <v>195</v>
      </c>
      <c r="F18" s="110">
        <v>0.0085540000000000008</v>
      </c>
      <c r="G18" s="86">
        <v>5.6338144120950561E-06</v>
      </c>
      <c r="H18" s="86"/>
      <c r="I18" s="87">
        <v>8</v>
      </c>
      <c r="J18" s="87">
        <v>8</v>
      </c>
      <c r="K18" s="87"/>
      <c r="L18" s="87">
        <v>90.453000000000003</v>
      </c>
      <c r="M18" s="87">
        <v>90.453460620525064</v>
      </c>
    </row>
    <row r="19" spans="1:13" ht="15">
      <c r="A19" s="79" t="s">
        <v>18</v>
      </c>
      <c r="B19" s="79" t="s">
        <v>19</v>
      </c>
      <c r="C19" s="105" t="s">
        <v>33</v>
      </c>
      <c r="D19" s="85" t="s">
        <v>21</v>
      </c>
      <c r="E19" s="85" t="s">
        <v>195</v>
      </c>
      <c r="F19" s="110">
        <v>0.021922000000000001</v>
      </c>
      <c r="G19" s="86">
        <v>1.443821364764412E-05</v>
      </c>
      <c r="H19" s="86"/>
      <c r="I19" s="87">
        <v>8</v>
      </c>
      <c r="J19" s="87">
        <v>8</v>
      </c>
      <c r="K19" s="87"/>
      <c r="L19" s="87">
        <v>90.453000000000003</v>
      </c>
      <c r="M19" s="87">
        <v>90.453460620525064</v>
      </c>
    </row>
    <row r="20" spans="1:13" ht="15">
      <c r="A20" s="79" t="s">
        <v>18</v>
      </c>
      <c r="B20" s="79" t="s">
        <v>19</v>
      </c>
      <c r="C20" s="105" t="s">
        <v>34</v>
      </c>
      <c r="D20" s="85" t="s">
        <v>21</v>
      </c>
      <c r="E20" s="85" t="s">
        <v>195</v>
      </c>
      <c r="F20" s="110">
        <v>0.034347000000000003</v>
      </c>
      <c r="G20" s="86">
        <v>2.2621536545736367E-05</v>
      </c>
      <c r="H20" s="86"/>
      <c r="I20" s="87">
        <v>8</v>
      </c>
      <c r="J20" s="87">
        <v>8</v>
      </c>
      <c r="K20" s="87"/>
      <c r="L20" s="87">
        <v>90.453000000000003</v>
      </c>
      <c r="M20" s="87">
        <v>90.453460620525064</v>
      </c>
    </row>
    <row r="21" spans="1:13" ht="15">
      <c r="A21" s="79" t="s">
        <v>18</v>
      </c>
      <c r="B21" s="79" t="s">
        <v>19</v>
      </c>
      <c r="C21" s="105" t="s">
        <v>35</v>
      </c>
      <c r="D21" s="85" t="s">
        <v>21</v>
      </c>
      <c r="E21" s="85" t="s">
        <v>195</v>
      </c>
      <c r="F21" s="110">
        <v>0.034930999999999997</v>
      </c>
      <c r="G21" s="86">
        <v>2.3006169187385123E-05</v>
      </c>
      <c r="H21" s="86"/>
      <c r="I21" s="87">
        <v>8</v>
      </c>
      <c r="J21" s="87">
        <v>8</v>
      </c>
      <c r="K21" s="87"/>
      <c r="L21" s="87">
        <v>90.453000000000003</v>
      </c>
      <c r="M21" s="87">
        <v>90.453460620525064</v>
      </c>
    </row>
    <row r="22" spans="1:13" ht="15">
      <c r="A22" s="79" t="s">
        <v>18</v>
      </c>
      <c r="B22" s="79" t="s">
        <v>19</v>
      </c>
      <c r="C22" s="105" t="s">
        <v>36</v>
      </c>
      <c r="D22" s="85" t="s">
        <v>21</v>
      </c>
      <c r="E22" s="85" t="s">
        <v>195</v>
      </c>
      <c r="F22" s="110">
        <v>0.029780999999999998</v>
      </c>
      <c r="G22" s="86">
        <v>1.9614288871475665E-05</v>
      </c>
      <c r="H22" s="86"/>
      <c r="I22" s="87">
        <v>8</v>
      </c>
      <c r="J22" s="87">
        <v>8</v>
      </c>
      <c r="K22" s="87"/>
      <c r="L22" s="87">
        <v>90.453000000000017</v>
      </c>
      <c r="M22" s="87">
        <v>90.453460620525064</v>
      </c>
    </row>
    <row r="23" spans="1:13" ht="15">
      <c r="A23" s="79" t="s">
        <v>18</v>
      </c>
      <c r="B23" s="79" t="s">
        <v>19</v>
      </c>
      <c r="C23" s="105" t="s">
        <v>164</v>
      </c>
      <c r="D23" s="85" t="s">
        <v>21</v>
      </c>
      <c r="E23" s="85" t="s">
        <v>195</v>
      </c>
      <c r="F23" s="110">
        <v>0.23417499999999999</v>
      </c>
      <c r="G23" s="86">
        <v>0.00015423176174332004</v>
      </c>
      <c r="H23" s="86"/>
      <c r="I23" s="87">
        <v>8</v>
      </c>
      <c r="J23" s="87">
        <v>8</v>
      </c>
      <c r="K23" s="87"/>
      <c r="L23" s="87">
        <v>90.453000000000003</v>
      </c>
      <c r="M23" s="87">
        <v>90.453460620525064</v>
      </c>
    </row>
    <row r="24" spans="1:13" ht="15">
      <c r="A24" s="79" t="s">
        <v>18</v>
      </c>
      <c r="B24" s="79" t="s">
        <v>19</v>
      </c>
      <c r="C24" s="105" t="s">
        <v>37</v>
      </c>
      <c r="D24" s="85" t="s">
        <v>21</v>
      </c>
      <c r="E24" s="85" t="s">
        <v>195</v>
      </c>
      <c r="F24" s="110">
        <v>2.2114639999999999</v>
      </c>
      <c r="G24" s="86">
        <v>0.0014565089729985244</v>
      </c>
      <c r="H24" s="86"/>
      <c r="I24" s="87">
        <v>8.3372241194068728</v>
      </c>
      <c r="J24" s="87">
        <v>8.3372241194068728</v>
      </c>
      <c r="K24" s="87"/>
      <c r="L24" s="87">
        <v>90.0506916255476</v>
      </c>
      <c r="M24" s="87">
        <v>90.051045203571761</v>
      </c>
    </row>
    <row r="25" spans="1:13" ht="15">
      <c r="A25" s="79" t="s">
        <v>18</v>
      </c>
      <c r="B25" s="79" t="s">
        <v>19</v>
      </c>
      <c r="C25" s="105" t="s">
        <v>38</v>
      </c>
      <c r="D25" s="85" t="s">
        <v>21</v>
      </c>
      <c r="E25" s="85" t="s">
        <v>195</v>
      </c>
      <c r="F25" s="110">
        <v>0.30815199999999998</v>
      </c>
      <c r="G25" s="86">
        <v>0.0002029543112831325</v>
      </c>
      <c r="H25" s="86"/>
      <c r="I25" s="87">
        <v>8</v>
      </c>
      <c r="J25" s="87">
        <v>8</v>
      </c>
      <c r="K25" s="87"/>
      <c r="L25" s="87">
        <v>90.453000000000003</v>
      </c>
      <c r="M25" s="87">
        <v>90.453460620525064</v>
      </c>
    </row>
    <row r="26" spans="1:13" ht="15">
      <c r="A26" s="79" t="s">
        <v>18</v>
      </c>
      <c r="B26" s="79" t="s">
        <v>19</v>
      </c>
      <c r="C26" s="105" t="s">
        <v>39</v>
      </c>
      <c r="D26" s="85" t="s">
        <v>21</v>
      </c>
      <c r="E26" s="85" t="s">
        <v>195</v>
      </c>
      <c r="F26" s="110">
        <v>0.084615999999999997</v>
      </c>
      <c r="G26" s="86">
        <v>5.5729581516698057E-05</v>
      </c>
      <c r="H26" s="86"/>
      <c r="I26" s="87">
        <v>8.7919660584286667</v>
      </c>
      <c r="J26" s="87">
        <v>8.7919660584286667</v>
      </c>
      <c r="K26" s="87"/>
      <c r="L26" s="87">
        <v>89.508184492294603</v>
      </c>
      <c r="M26" s="87">
        <v>89.508393725025471</v>
      </c>
    </row>
    <row r="27" spans="1:13" ht="15">
      <c r="A27" s="79" t="s">
        <v>18</v>
      </c>
      <c r="B27" s="79" t="s">
        <v>19</v>
      </c>
      <c r="C27" s="105" t="s">
        <v>40</v>
      </c>
      <c r="D27" s="85" t="s">
        <v>21</v>
      </c>
      <c r="E27" s="85" t="s">
        <v>195</v>
      </c>
      <c r="F27" s="110">
        <v>0.24185300000000001</v>
      </c>
      <c r="G27" s="86">
        <v>0.00015928862719294195</v>
      </c>
      <c r="H27" s="86"/>
      <c r="I27" s="87">
        <v>8</v>
      </c>
      <c r="J27" s="87">
        <v>8</v>
      </c>
      <c r="K27" s="87"/>
      <c r="L27" s="87">
        <v>90.453000000000003</v>
      </c>
      <c r="M27" s="87">
        <v>90.45346062052505</v>
      </c>
    </row>
    <row r="28" spans="1:13" ht="15">
      <c r="A28" s="79" t="s">
        <v>18</v>
      </c>
      <c r="B28" s="79" t="s">
        <v>19</v>
      </c>
      <c r="C28" s="105" t="s">
        <v>41</v>
      </c>
      <c r="D28" s="85" t="s">
        <v>21</v>
      </c>
      <c r="E28" s="85" t="s">
        <v>195</v>
      </c>
      <c r="F28" s="110">
        <v>0.17089099999999999</v>
      </c>
      <c r="G28" s="86">
        <v>0.00011255180952739491</v>
      </c>
      <c r="H28" s="86"/>
      <c r="I28" s="87">
        <v>8.248398101713958</v>
      </c>
      <c r="J28" s="87">
        <v>8.248398101713958</v>
      </c>
      <c r="K28" s="87"/>
      <c r="L28" s="87">
        <v>90.156661064655253</v>
      </c>
      <c r="M28" s="87">
        <v>90.157042838050174</v>
      </c>
    </row>
    <row r="29" spans="1:13" ht="15">
      <c r="A29" s="79" t="s">
        <v>18</v>
      </c>
      <c r="B29" s="79" t="s">
        <v>19</v>
      </c>
      <c r="C29" s="105" t="s">
        <v>42</v>
      </c>
      <c r="D29" s="85" t="s">
        <v>21</v>
      </c>
      <c r="E29" s="85" t="s">
        <v>195</v>
      </c>
      <c r="F29" s="110">
        <v>0.063417000000000001</v>
      </c>
      <c r="G29" s="86">
        <v>4.1767548348355406E-05</v>
      </c>
      <c r="H29" s="86"/>
      <c r="I29" s="87">
        <v>8</v>
      </c>
      <c r="J29" s="87">
        <v>8</v>
      </c>
      <c r="K29" s="87"/>
      <c r="L29" s="87">
        <v>90.453000000000003</v>
      </c>
      <c r="M29" s="87">
        <v>90.453460620525064</v>
      </c>
    </row>
    <row r="30" spans="1:13" ht="15">
      <c r="A30" s="79" t="s">
        <v>18</v>
      </c>
      <c r="B30" s="79" t="s">
        <v>19</v>
      </c>
      <c r="C30" s="105" t="s">
        <v>43</v>
      </c>
      <c r="D30" s="85" t="s">
        <v>21</v>
      </c>
      <c r="E30" s="85" t="s">
        <v>195</v>
      </c>
      <c r="F30" s="110">
        <v>0.42452899999999999</v>
      </c>
      <c r="G30" s="86">
        <v>0.00027960224439470445</v>
      </c>
      <c r="H30" s="86"/>
      <c r="I30" s="87">
        <v>8.2162207999924615</v>
      </c>
      <c r="J30" s="87">
        <v>8.2162207999924615</v>
      </c>
      <c r="K30" s="87"/>
      <c r="L30" s="87">
        <v>90.195048585609001</v>
      </c>
      <c r="M30" s="87">
        <v>90.19544057280136</v>
      </c>
    </row>
    <row r="31" spans="1:13" ht="15">
      <c r="A31" s="79" t="s">
        <v>18</v>
      </c>
      <c r="B31" s="79" t="s">
        <v>19</v>
      </c>
      <c r="C31" s="105" t="s">
        <v>45</v>
      </c>
      <c r="D31" s="85" t="s">
        <v>21</v>
      </c>
      <c r="E31" s="85" t="s">
        <v>195</v>
      </c>
      <c r="F31" s="110">
        <v>0.67050299999999996</v>
      </c>
      <c r="G31" s="86">
        <v>0.000441605034457911</v>
      </c>
      <c r="H31" s="86"/>
      <c r="I31" s="87">
        <v>8.2201347346693456</v>
      </c>
      <c r="J31" s="87">
        <v>8.2201347346693456</v>
      </c>
      <c r="K31" s="87"/>
      <c r="L31" s="87">
        <v>90.190379261539462</v>
      </c>
      <c r="M31" s="87">
        <v>90.190770006361163</v>
      </c>
    </row>
    <row r="32" spans="1:13" ht="15">
      <c r="A32" s="79" t="s">
        <v>18</v>
      </c>
      <c r="B32" s="79" t="s">
        <v>19</v>
      </c>
      <c r="C32" s="105" t="s">
        <v>46</v>
      </c>
      <c r="D32" s="85" t="s">
        <v>21</v>
      </c>
      <c r="E32" s="85" t="s">
        <v>195</v>
      </c>
      <c r="F32" s="110">
        <v>0.093516000000000002</v>
      </c>
      <c r="G32" s="86">
        <v>6.1591277596619262E-05</v>
      </c>
      <c r="H32" s="86"/>
      <c r="I32" s="87">
        <v>9</v>
      </c>
      <c r="J32" s="87">
        <v>9</v>
      </c>
      <c r="K32" s="87"/>
      <c r="L32" s="87">
        <v>89.26</v>
      </c>
      <c r="M32" s="87">
        <v>89.260143198090702</v>
      </c>
    </row>
    <row r="33" spans="1:13" ht="15">
      <c r="A33" s="79" t="s">
        <v>18</v>
      </c>
      <c r="B33" s="79" t="s">
        <v>19</v>
      </c>
      <c r="C33" s="105" t="s">
        <v>51</v>
      </c>
      <c r="D33" s="85" t="s">
        <v>21</v>
      </c>
      <c r="E33" s="85" t="s">
        <v>195</v>
      </c>
      <c r="F33" s="110">
        <v>0.42592000000000002</v>
      </c>
      <c r="G33" s="86">
        <v>0.00028051838138876855</v>
      </c>
      <c r="H33" s="86"/>
      <c r="I33" s="87">
        <v>8.3318745304282498</v>
      </c>
      <c r="J33" s="87">
        <v>8.3318745304282498</v>
      </c>
      <c r="K33" s="87"/>
      <c r="L33" s="87">
        <v>90.0570736851991</v>
      </c>
      <c r="M33" s="87">
        <v>90.057428961302804</v>
      </c>
    </row>
    <row r="34" spans="1:13" ht="15">
      <c r="A34" s="79" t="s">
        <v>18</v>
      </c>
      <c r="B34" s="79" t="s">
        <v>19</v>
      </c>
      <c r="C34" s="105" t="s">
        <v>53</v>
      </c>
      <c r="D34" s="85" t="s">
        <v>21</v>
      </c>
      <c r="E34" s="85" t="s">
        <v>195</v>
      </c>
      <c r="F34" s="110">
        <v>0.33717399999999997</v>
      </c>
      <c r="G34" s="86">
        <v>0.00022206870944397217</v>
      </c>
      <c r="H34" s="86"/>
      <c r="I34" s="87">
        <v>8</v>
      </c>
      <c r="J34" s="87">
        <v>8</v>
      </c>
      <c r="K34" s="87"/>
      <c r="L34" s="87">
        <v>90.453000000000003</v>
      </c>
      <c r="M34" s="87">
        <v>90.453460620525064</v>
      </c>
    </row>
    <row r="35" spans="1:13" ht="15">
      <c r="A35" s="79" t="s">
        <v>18</v>
      </c>
      <c r="B35" s="79" t="s">
        <v>19</v>
      </c>
      <c r="C35" s="105" t="s">
        <v>54</v>
      </c>
      <c r="D35" s="85" t="s">
        <v>21</v>
      </c>
      <c r="E35" s="85" t="s">
        <v>195</v>
      </c>
      <c r="F35" s="110">
        <v>0.40603299999999998</v>
      </c>
      <c r="G35" s="86">
        <v>0.00026742045442906142</v>
      </c>
      <c r="H35" s="86"/>
      <c r="I35" s="87">
        <v>8.5821595781623667</v>
      </c>
      <c r="J35" s="87">
        <v>8.5821595781623667</v>
      </c>
      <c r="K35" s="87"/>
      <c r="L35" s="87">
        <v>89.758483623252289</v>
      </c>
      <c r="M35" s="87">
        <v>89.758759453266862</v>
      </c>
    </row>
    <row r="36" spans="1:13" ht="15">
      <c r="A36" s="79" t="s">
        <v>18</v>
      </c>
      <c r="B36" s="79" t="s">
        <v>19</v>
      </c>
      <c r="C36" s="105" t="s">
        <v>125</v>
      </c>
      <c r="D36" s="85" t="s">
        <v>21</v>
      </c>
      <c r="E36" s="85" t="s">
        <v>195</v>
      </c>
      <c r="F36" s="110">
        <v>0.120953</v>
      </c>
      <c r="G36" s="86">
        <v>7.9661766961203323E-05</v>
      </c>
      <c r="H36" s="86"/>
      <c r="I36" s="87">
        <v>8</v>
      </c>
      <c r="J36" s="87">
        <v>8</v>
      </c>
      <c r="K36" s="87"/>
      <c r="L36" s="87">
        <v>90.453000000000003</v>
      </c>
      <c r="M36" s="87">
        <v>90.453460620525064</v>
      </c>
    </row>
    <row r="37" spans="1:13" ht="15">
      <c r="A37" s="79" t="s">
        <v>18</v>
      </c>
      <c r="B37" s="79" t="s">
        <v>19</v>
      </c>
      <c r="C37" s="105" t="s">
        <v>55</v>
      </c>
      <c r="D37" s="85" t="s">
        <v>21</v>
      </c>
      <c r="E37" s="85" t="s">
        <v>195</v>
      </c>
      <c r="F37" s="110">
        <v>0.13188800000000001</v>
      </c>
      <c r="G37" s="86">
        <v>8.6863749729061573E-05</v>
      </c>
      <c r="H37" s="86"/>
      <c r="I37" s="87">
        <v>8</v>
      </c>
      <c r="J37" s="87">
        <v>8</v>
      </c>
      <c r="K37" s="87"/>
      <c r="L37" s="87">
        <v>90.453000000000003</v>
      </c>
      <c r="M37" s="87">
        <v>90.453460620525078</v>
      </c>
    </row>
    <row r="38" spans="1:13" ht="15.75" thickBot="1">
      <c r="A38" s="79" t="s">
        <v>18</v>
      </c>
      <c r="B38" s="79" t="s">
        <v>19</v>
      </c>
      <c r="C38" s="106" t="s">
        <v>56</v>
      </c>
      <c r="D38" s="88" t="s">
        <v>21</v>
      </c>
      <c r="E38" s="88" t="s">
        <v>195</v>
      </c>
      <c r="F38" s="111">
        <v>2.1207159999999998</v>
      </c>
      <c r="G38" s="89">
        <v>0.0013967407487445144</v>
      </c>
      <c r="H38" s="89"/>
      <c r="I38" s="90">
        <v>8</v>
      </c>
      <c r="J38" s="90">
        <v>8</v>
      </c>
      <c r="K38" s="90"/>
      <c r="L38" s="90">
        <v>90.452999999999989</v>
      </c>
      <c r="M38" s="90">
        <v>90.45346062052505</v>
      </c>
    </row>
    <row r="39" spans="1:13" ht="15.75" thickBot="1">
      <c r="A39" s="79" t="s">
        <v>18</v>
      </c>
      <c r="B39" s="107" t="s">
        <v>196</v>
      </c>
      <c r="C39" s="107"/>
      <c r="D39" s="91"/>
      <c r="E39" s="91"/>
      <c r="F39" s="112">
        <v>10.884972999999999</v>
      </c>
      <c r="G39" s="92">
        <v>0.0071690341083312532</v>
      </c>
      <c r="H39" s="92"/>
      <c r="I39" s="93">
        <v>8.197956577384252</v>
      </c>
      <c r="J39" s="93">
        <v>8.197956577384252</v>
      </c>
      <c r="K39" s="93"/>
      <c r="L39" s="93">
        <v>90.216837803180582</v>
      </c>
      <c r="M39" s="93">
        <v>90.217235587846972</v>
      </c>
    </row>
    <row r="40" spans="1:13" ht="15.75" thickBot="1">
      <c r="A40" s="108" t="s">
        <v>197</v>
      </c>
      <c r="B40" s="108"/>
      <c r="C40" s="108"/>
      <c r="D40" s="94"/>
      <c r="E40" s="94"/>
      <c r="F40" s="113">
        <v>10.884972999999999</v>
      </c>
      <c r="G40" s="95">
        <v>0.0071690341083312532</v>
      </c>
      <c r="H40" s="95"/>
      <c r="I40" s="96">
        <v>8.197956577384252</v>
      </c>
      <c r="J40" s="96">
        <v>8.197956577384252</v>
      </c>
      <c r="K40" s="96"/>
      <c r="L40" s="96">
        <v>90.216837803180582</v>
      </c>
      <c r="M40" s="96">
        <v>90.217235587846972</v>
      </c>
    </row>
    <row r="41" spans="1:13" ht="15">
      <c r="A41" s="79" t="s">
        <v>198</v>
      </c>
      <c r="B41" s="79" t="s">
        <v>63</v>
      </c>
      <c r="C41" s="104" t="s">
        <v>26</v>
      </c>
      <c r="D41" s="82" t="s">
        <v>21</v>
      </c>
      <c r="E41" s="82" t="s">
        <v>195</v>
      </c>
      <c r="F41" s="109">
        <v>0.054211000000000002</v>
      </c>
      <c r="G41" s="83">
        <v>3.5704315302090842E-05</v>
      </c>
      <c r="H41" s="83"/>
      <c r="I41" s="84">
        <v>14</v>
      </c>
      <c r="J41" s="84">
        <v>14</v>
      </c>
      <c r="K41" s="84"/>
      <c r="L41" s="84">
        <v>83.293999999999997</v>
      </c>
      <c r="M41" s="84">
        <v>83.293556085918866</v>
      </c>
    </row>
    <row r="42" spans="1:13" ht="15">
      <c r="A42" s="79" t="s">
        <v>198</v>
      </c>
      <c r="B42" s="79" t="s">
        <v>63</v>
      </c>
      <c r="C42" s="105" t="s">
        <v>33</v>
      </c>
      <c r="D42" s="85" t="s">
        <v>21</v>
      </c>
      <c r="E42" s="85" t="s">
        <v>195</v>
      </c>
      <c r="F42" s="110">
        <v>0.098098000000000005</v>
      </c>
      <c r="G42" s="86">
        <v>6.4609063151473082E-05</v>
      </c>
      <c r="H42" s="86"/>
      <c r="I42" s="87">
        <v>14</v>
      </c>
      <c r="J42" s="87">
        <v>14</v>
      </c>
      <c r="K42" s="87"/>
      <c r="L42" s="87">
        <v>83.293999999999997</v>
      </c>
      <c r="M42" s="87">
        <v>83.293556085918866</v>
      </c>
    </row>
    <row r="43" spans="1:13" ht="15">
      <c r="A43" s="79" t="s">
        <v>198</v>
      </c>
      <c r="B43" s="79" t="s">
        <v>63</v>
      </c>
      <c r="C43" s="105" t="s">
        <v>36</v>
      </c>
      <c r="D43" s="85" t="s">
        <v>21</v>
      </c>
      <c r="E43" s="85" t="s">
        <v>195</v>
      </c>
      <c r="F43" s="110">
        <v>0.68642199999999998</v>
      </c>
      <c r="G43" s="86">
        <v>0.0004520895670305251</v>
      </c>
      <c r="H43" s="86"/>
      <c r="I43" s="87">
        <v>14</v>
      </c>
      <c r="J43" s="87">
        <v>14</v>
      </c>
      <c r="K43" s="87"/>
      <c r="L43" s="87">
        <v>83.293999999999997</v>
      </c>
      <c r="M43" s="87">
        <v>83.293556085918866</v>
      </c>
    </row>
    <row r="44" spans="1:13" ht="15">
      <c r="A44" s="79" t="s">
        <v>198</v>
      </c>
      <c r="B44" s="79" t="s">
        <v>63</v>
      </c>
      <c r="C44" s="105" t="s">
        <v>38</v>
      </c>
      <c r="D44" s="85" t="s">
        <v>21</v>
      </c>
      <c r="E44" s="85" t="s">
        <v>195</v>
      </c>
      <c r="F44" s="110">
        <v>0.044194999999999998</v>
      </c>
      <c r="G44" s="86">
        <v>2.9107602050799738E-05</v>
      </c>
      <c r="H44" s="86"/>
      <c r="I44" s="87">
        <v>14</v>
      </c>
      <c r="J44" s="87">
        <v>14</v>
      </c>
      <c r="K44" s="87"/>
      <c r="L44" s="87">
        <v>83.293999999999997</v>
      </c>
      <c r="M44" s="87">
        <v>83.293556085918851</v>
      </c>
    </row>
    <row r="45" spans="1:13" ht="15">
      <c r="A45" s="79" t="s">
        <v>198</v>
      </c>
      <c r="B45" s="79" t="s">
        <v>63</v>
      </c>
      <c r="C45" s="105" t="s">
        <v>45</v>
      </c>
      <c r="D45" s="85" t="s">
        <v>21</v>
      </c>
      <c r="E45" s="85" t="s">
        <v>195</v>
      </c>
      <c r="F45" s="110">
        <v>0.19501499999999999</v>
      </c>
      <c r="G45" s="86">
        <v>0.00012844029899166672</v>
      </c>
      <c r="H45" s="86"/>
      <c r="I45" s="87">
        <v>14</v>
      </c>
      <c r="J45" s="87">
        <v>14</v>
      </c>
      <c r="K45" s="87"/>
      <c r="L45" s="87">
        <v>83.293999999999997</v>
      </c>
      <c r="M45" s="87">
        <v>83.293556085918851</v>
      </c>
    </row>
    <row r="46" spans="1:13" ht="15">
      <c r="A46" s="79" t="s">
        <v>198</v>
      </c>
      <c r="B46" s="79" t="s">
        <v>63</v>
      </c>
      <c r="C46" s="105" t="s">
        <v>55</v>
      </c>
      <c r="D46" s="85" t="s">
        <v>21</v>
      </c>
      <c r="E46" s="85" t="s">
        <v>195</v>
      </c>
      <c r="F46" s="110">
        <v>2.171125</v>
      </c>
      <c r="G46" s="86">
        <v>0.0014299410001706659</v>
      </c>
      <c r="H46" s="86"/>
      <c r="I46" s="87">
        <v>10.291970752490068</v>
      </c>
      <c r="J46" s="87">
        <v>10.291970752490068</v>
      </c>
      <c r="K46" s="87"/>
      <c r="L46" s="87">
        <v>87.718420498128864</v>
      </c>
      <c r="M46" s="87">
        <v>87.718411989868656</v>
      </c>
    </row>
    <row r="47" spans="1:13" ht="15.75" thickBot="1">
      <c r="A47" s="79" t="s">
        <v>198</v>
      </c>
      <c r="B47" s="79" t="s">
        <v>63</v>
      </c>
      <c r="C47" s="106" t="s">
        <v>56</v>
      </c>
      <c r="D47" s="88" t="s">
        <v>21</v>
      </c>
      <c r="E47" s="88" t="s">
        <v>195</v>
      </c>
      <c r="F47" s="111">
        <v>12.916183</v>
      </c>
      <c r="G47" s="89">
        <v>0.0085068246358027989</v>
      </c>
      <c r="H47" s="89"/>
      <c r="I47" s="90">
        <v>14</v>
      </c>
      <c r="J47" s="90">
        <v>14</v>
      </c>
      <c r="K47" s="90"/>
      <c r="L47" s="90">
        <v>83.293999999999983</v>
      </c>
      <c r="M47" s="90">
        <v>83.293556085918851</v>
      </c>
    </row>
    <row r="48" spans="1:13" ht="15.75" thickBot="1">
      <c r="A48" s="79" t="s">
        <v>198</v>
      </c>
      <c r="B48" s="107" t="s">
        <v>199</v>
      </c>
      <c r="C48" s="107"/>
      <c r="D48" s="91"/>
      <c r="E48" s="91"/>
      <c r="F48" s="112">
        <v>16.165248999999999</v>
      </c>
      <c r="G48" s="92">
        <v>0.01064671648250002</v>
      </c>
      <c r="H48" s="92"/>
      <c r="I48" s="93">
        <v>13.501981379934204</v>
      </c>
      <c r="J48" s="93">
        <v>13.501981379934204</v>
      </c>
      <c r="K48" s="93"/>
      <c r="L48" s="93">
        <v>83.888235817462501</v>
      </c>
      <c r="M48" s="93">
        <v>83.887850381940098</v>
      </c>
    </row>
    <row r="49" spans="1:13" ht="15">
      <c r="A49" s="79" t="s">
        <v>198</v>
      </c>
      <c r="B49" s="79" t="s">
        <v>65</v>
      </c>
      <c r="C49" s="104" t="s">
        <v>45</v>
      </c>
      <c r="D49" s="82" t="s">
        <v>21</v>
      </c>
      <c r="E49" s="82" t="s">
        <v>195</v>
      </c>
      <c r="F49" s="109">
        <v>0.50334900000000005</v>
      </c>
      <c r="G49" s="83">
        <v>0.00033151447866654595</v>
      </c>
      <c r="H49" s="83"/>
      <c r="I49" s="84">
        <v>20.423427880059361</v>
      </c>
      <c r="J49" s="84">
        <v>20.423427880059361</v>
      </c>
      <c r="K49" s="84"/>
      <c r="L49" s="84">
        <v>75.628393236104571</v>
      </c>
      <c r="M49" s="84">
        <v>75.628367684893362</v>
      </c>
    </row>
    <row r="50" spans="1:13" ht="15.75" thickBot="1">
      <c r="A50" s="79" t="s">
        <v>198</v>
      </c>
      <c r="B50" s="79" t="s">
        <v>65</v>
      </c>
      <c r="C50" s="106" t="s">
        <v>55</v>
      </c>
      <c r="D50" s="88" t="s">
        <v>21</v>
      </c>
      <c r="E50" s="88" t="s">
        <v>195</v>
      </c>
      <c r="F50" s="111">
        <v>1.6994959999999999</v>
      </c>
      <c r="G50" s="89">
        <v>0.0011193178697799741</v>
      </c>
      <c r="H50" s="89"/>
      <c r="I50" s="90">
        <v>16.819764800858607</v>
      </c>
      <c r="J50" s="90">
        <v>16.819764800858607</v>
      </c>
      <c r="K50" s="90"/>
      <c r="L50" s="90">
        <v>79.928608596313254</v>
      </c>
      <c r="M50" s="90">
        <v>79.928681621887108</v>
      </c>
    </row>
    <row r="51" spans="1:13" ht="15.75" thickBot="1">
      <c r="A51" s="79" t="s">
        <v>198</v>
      </c>
      <c r="B51" s="107" t="s">
        <v>200</v>
      </c>
      <c r="C51" s="107"/>
      <c r="D51" s="91"/>
      <c r="E51" s="91"/>
      <c r="F51" s="112">
        <v>2.2028449999999999</v>
      </c>
      <c r="G51" s="92">
        <v>0.0014508323484465199</v>
      </c>
      <c r="H51" s="92"/>
      <c r="I51" s="93">
        <v>17.643200043580006</v>
      </c>
      <c r="J51" s="93">
        <v>17.643200043580006</v>
      </c>
      <c r="K51" s="93"/>
      <c r="L51" s="93">
        <v>78.946011499674299</v>
      </c>
      <c r="M51" s="93">
        <v>78.946062000501172</v>
      </c>
    </row>
    <row r="52" spans="1:13" ht="15.75" thickBot="1">
      <c r="A52" s="79" t="s">
        <v>198</v>
      </c>
      <c r="B52" s="79" t="s">
        <v>66</v>
      </c>
      <c r="C52" s="79" t="s">
        <v>37</v>
      </c>
      <c r="D52" s="2" t="s">
        <v>21</v>
      </c>
      <c r="E52" s="2" t="s">
        <v>195</v>
      </c>
      <c r="F52" s="114">
        <v>7.2311579999999998</v>
      </c>
      <c r="G52" s="98">
        <v>0.004762567472122569</v>
      </c>
      <c r="H52" s="98"/>
      <c r="I52" s="8">
        <v>11</v>
      </c>
      <c r="J52" s="8">
        <v>11</v>
      </c>
      <c r="K52" s="8"/>
      <c r="L52" s="8">
        <v>86.873999999999995</v>
      </c>
      <c r="M52" s="8">
        <v>86.873508353221965</v>
      </c>
    </row>
    <row r="53" spans="1:13" ht="15.75" thickBot="1">
      <c r="A53" s="79" t="s">
        <v>198</v>
      </c>
      <c r="B53" s="107" t="s">
        <v>201</v>
      </c>
      <c r="C53" s="107"/>
      <c r="D53" s="91"/>
      <c r="E53" s="91"/>
      <c r="F53" s="112">
        <v>7.2311579999999998</v>
      </c>
      <c r="G53" s="92">
        <v>0.004762567472122569</v>
      </c>
      <c r="H53" s="92"/>
      <c r="I53" s="93">
        <v>11</v>
      </c>
      <c r="J53" s="93">
        <v>11</v>
      </c>
      <c r="K53" s="93"/>
      <c r="L53" s="93">
        <v>86.873999999999995</v>
      </c>
      <c r="M53" s="93">
        <v>86.873508353221965</v>
      </c>
    </row>
    <row r="54" spans="1:13" ht="15">
      <c r="A54" s="79" t="s">
        <v>198</v>
      </c>
      <c r="B54" s="79" t="s">
        <v>67</v>
      </c>
      <c r="C54" s="104" t="s">
        <v>38</v>
      </c>
      <c r="D54" s="82" t="s">
        <v>21</v>
      </c>
      <c r="E54" s="82" t="s">
        <v>195</v>
      </c>
      <c r="F54" s="109">
        <v>0.122299</v>
      </c>
      <c r="G54" s="83">
        <v>8.0548266166099281E-05</v>
      </c>
      <c r="H54" s="83"/>
      <c r="I54" s="84">
        <v>14</v>
      </c>
      <c r="J54" s="84">
        <v>14</v>
      </c>
      <c r="K54" s="84"/>
      <c r="L54" s="84">
        <v>83.293999999999997</v>
      </c>
      <c r="M54" s="84">
        <v>83.293556085918866</v>
      </c>
    </row>
    <row r="55" spans="1:13" ht="15.75" thickBot="1">
      <c r="A55" s="79" t="s">
        <v>198</v>
      </c>
      <c r="B55" s="79" t="s">
        <v>67</v>
      </c>
      <c r="C55" s="106" t="s">
        <v>55</v>
      </c>
      <c r="D55" s="88" t="s">
        <v>21</v>
      </c>
      <c r="E55" s="88" t="s">
        <v>195</v>
      </c>
      <c r="F55" s="111">
        <v>21.611412999999999</v>
      </c>
      <c r="G55" s="89">
        <v>0.014233655602658222</v>
      </c>
      <c r="H55" s="89"/>
      <c r="I55" s="90">
        <v>10.65957487370215</v>
      </c>
      <c r="J55" s="90">
        <v>10.65957487370215</v>
      </c>
      <c r="K55" s="90"/>
      <c r="L55" s="90">
        <v>87.279674909872881</v>
      </c>
      <c r="M55" s="90">
        <v>87.279743587467578</v>
      </c>
    </row>
    <row r="56" spans="1:13" ht="15.75" thickBot="1">
      <c r="A56" s="79" t="s">
        <v>198</v>
      </c>
      <c r="B56" s="107" t="s">
        <v>202</v>
      </c>
      <c r="C56" s="107"/>
      <c r="D56" s="91"/>
      <c r="E56" s="91"/>
      <c r="F56" s="112">
        <v>21.733712000000001</v>
      </c>
      <c r="G56" s="92">
        <v>0.014314203868824321</v>
      </c>
      <c r="H56" s="92"/>
      <c r="I56" s="93">
        <v>10.678371968856494</v>
      </c>
      <c r="J56" s="93">
        <v>10.678371968856494</v>
      </c>
      <c r="K56" s="93"/>
      <c r="L56" s="93">
        <v>87.257246893167647</v>
      </c>
      <c r="M56" s="93">
        <v>87.257312686328731</v>
      </c>
    </row>
    <row r="57" spans="1:13" ht="15.75" thickBot="1">
      <c r="A57" s="79" t="s">
        <v>198</v>
      </c>
      <c r="B57" s="79" t="s">
        <v>70</v>
      </c>
      <c r="C57" s="79" t="s">
        <v>33</v>
      </c>
      <c r="D57" s="2" t="s">
        <v>203</v>
      </c>
      <c r="E57" s="2" t="s">
        <v>204</v>
      </c>
      <c r="F57" s="114">
        <v>0.773393</v>
      </c>
      <c r="G57" s="98">
        <v>0.00050937019284702262</v>
      </c>
      <c r="H57" s="98"/>
      <c r="I57" s="8">
        <v>34</v>
      </c>
      <c r="J57" s="8">
        <v>89</v>
      </c>
      <c r="K57" s="8"/>
      <c r="L57" s="8">
        <v>59.427</v>
      </c>
      <c r="M57" s="8">
        <v>-6.2052505966587157</v>
      </c>
    </row>
    <row r="58" spans="1:13" ht="15.75" thickBot="1">
      <c r="A58" s="79" t="s">
        <v>198</v>
      </c>
      <c r="B58" s="107" t="s">
        <v>205</v>
      </c>
      <c r="C58" s="107"/>
      <c r="D58" s="91"/>
      <c r="E58" s="91"/>
      <c r="F58" s="112">
        <v>0.773393</v>
      </c>
      <c r="G58" s="92">
        <v>0.00050937019284702262</v>
      </c>
      <c r="H58" s="92"/>
      <c r="I58" s="93">
        <v>34</v>
      </c>
      <c r="J58" s="93">
        <v>89</v>
      </c>
      <c r="K58" s="93"/>
      <c r="L58" s="93">
        <v>59.427</v>
      </c>
      <c r="M58" s="93">
        <v>-6.2052505966587157</v>
      </c>
    </row>
    <row r="59" spans="1:13" ht="15">
      <c r="A59" s="79" t="s">
        <v>198</v>
      </c>
      <c r="B59" s="79" t="s">
        <v>81</v>
      </c>
      <c r="C59" s="104" t="s">
        <v>83</v>
      </c>
      <c r="D59" s="82" t="s">
        <v>203</v>
      </c>
      <c r="E59" s="82" t="s">
        <v>204</v>
      </c>
      <c r="F59" s="109">
        <v>5.4856009999999999</v>
      </c>
      <c r="G59" s="83">
        <v>0.0036129130199676232</v>
      </c>
      <c r="H59" s="83"/>
      <c r="I59" s="84">
        <v>18.456184837358752</v>
      </c>
      <c r="J59" s="84">
        <v>73.456184837358748</v>
      </c>
      <c r="K59" s="84"/>
      <c r="L59" s="84">
        <v>77.976094490649245</v>
      </c>
      <c r="M59" s="84">
        <v>12.343454848020578</v>
      </c>
    </row>
    <row r="60" spans="1:13" ht="15.75" thickBot="1">
      <c r="A60" s="79" t="s">
        <v>198</v>
      </c>
      <c r="B60" s="79" t="s">
        <v>81</v>
      </c>
      <c r="C60" s="106" t="s">
        <v>37</v>
      </c>
      <c r="D60" s="88" t="s">
        <v>203</v>
      </c>
      <c r="E60" s="88" t="s">
        <v>204</v>
      </c>
      <c r="F60" s="111">
        <v>21.703438999999999</v>
      </c>
      <c r="G60" s="89">
        <v>0.014294265540124607</v>
      </c>
      <c r="H60" s="89"/>
      <c r="I60" s="90">
        <v>19.953924721331031</v>
      </c>
      <c r="J60" s="90">
        <v>74.953924721331035</v>
      </c>
      <c r="K60" s="90"/>
      <c r="L60" s="90">
        <v>76.188519589222707</v>
      </c>
      <c r="M60" s="90">
        <v>10.556175750201637</v>
      </c>
    </row>
    <row r="61" spans="1:13" ht="15.75" thickBot="1">
      <c r="A61" s="79" t="s">
        <v>198</v>
      </c>
      <c r="B61" s="107" t="s">
        <v>206</v>
      </c>
      <c r="C61" s="107"/>
      <c r="D61" s="91"/>
      <c r="E61" s="91"/>
      <c r="F61" s="112">
        <v>27.189039999999999</v>
      </c>
      <c r="G61" s="92">
        <v>0.017907178560092229</v>
      </c>
      <c r="H61" s="92"/>
      <c r="I61" s="93">
        <v>19.651744011557597</v>
      </c>
      <c r="J61" s="93">
        <v>74.651744011557597</v>
      </c>
      <c r="K61" s="93"/>
      <c r="L61" s="93">
        <v>76.549176775605176</v>
      </c>
      <c r="M61" s="93">
        <v>10.916773255897853</v>
      </c>
    </row>
    <row r="62" spans="1:13" ht="15">
      <c r="A62" s="79" t="s">
        <v>198</v>
      </c>
      <c r="B62" s="79" t="s">
        <v>84</v>
      </c>
      <c r="C62" s="104" t="s">
        <v>37</v>
      </c>
      <c r="D62" s="82" t="s">
        <v>21</v>
      </c>
      <c r="E62" s="82" t="s">
        <v>195</v>
      </c>
      <c r="F62" s="109">
        <v>5.958939</v>
      </c>
      <c r="G62" s="83">
        <v>0.0039246617277291672</v>
      </c>
      <c r="H62" s="83"/>
      <c r="I62" s="84">
        <v>13.153358173325822</v>
      </c>
      <c r="J62" s="84">
        <v>13.153358173325822</v>
      </c>
      <c r="K62" s="84"/>
      <c r="L62" s="84">
        <v>84.30401621731653</v>
      </c>
      <c r="M62" s="84">
        <v>84.303868528250817</v>
      </c>
    </row>
    <row r="63" spans="1:13" ht="15.75" thickBot="1">
      <c r="A63" s="79" t="s">
        <v>198</v>
      </c>
      <c r="B63" s="79" t="s">
        <v>84</v>
      </c>
      <c r="C63" s="106" t="s">
        <v>43</v>
      </c>
      <c r="D63" s="88" t="s">
        <v>21</v>
      </c>
      <c r="E63" s="88" t="s">
        <v>195</v>
      </c>
      <c r="F63" s="111">
        <v>2.4841609999999998</v>
      </c>
      <c r="G63" s="89">
        <v>0.0016361119995048474</v>
      </c>
      <c r="H63" s="89"/>
      <c r="I63" s="90">
        <v>14.954913952839611</v>
      </c>
      <c r="J63" s="90">
        <v>14.954913952839611</v>
      </c>
      <c r="K63" s="90"/>
      <c r="L63" s="90">
        <v>82.154452987547899</v>
      </c>
      <c r="M63" s="90">
        <v>82.154040629069669</v>
      </c>
    </row>
    <row r="64" spans="1:13" ht="15.75" thickBot="1">
      <c r="A64" s="79" t="s">
        <v>198</v>
      </c>
      <c r="B64" s="107" t="s">
        <v>207</v>
      </c>
      <c r="C64" s="107"/>
      <c r="D64" s="91"/>
      <c r="E64" s="91"/>
      <c r="F64" s="112">
        <v>8.4430999999999994</v>
      </c>
      <c r="G64" s="92">
        <v>0.0055607737272340141</v>
      </c>
      <c r="H64" s="92"/>
      <c r="I64" s="93">
        <v>13.683418767988062</v>
      </c>
      <c r="J64" s="93">
        <v>13.683418767988062</v>
      </c>
      <c r="K64" s="93"/>
      <c r="L64" s="93">
        <v>83.671563546801522</v>
      </c>
      <c r="M64" s="93">
        <v>83.67133798569445</v>
      </c>
    </row>
    <row r="65" spans="1:13" ht="15.75" thickBot="1">
      <c r="A65" s="79" t="s">
        <v>198</v>
      </c>
      <c r="B65" s="79" t="s">
        <v>208</v>
      </c>
      <c r="C65" s="79" t="s">
        <v>209</v>
      </c>
      <c r="D65" s="2" t="s">
        <v>21</v>
      </c>
      <c r="E65" s="2" t="s">
        <v>195</v>
      </c>
      <c r="F65" s="114">
        <v>0.66735800000000001</v>
      </c>
      <c r="G65" s="98">
        <v>0.00043953368230382648</v>
      </c>
      <c r="H65" s="98"/>
      <c r="I65" s="8">
        <v>8</v>
      </c>
      <c r="J65" s="8">
        <v>8</v>
      </c>
      <c r="K65" s="8"/>
      <c r="L65" s="8">
        <v>90.453000000000003</v>
      </c>
      <c r="M65" s="8">
        <v>90.453460620525036</v>
      </c>
    </row>
    <row r="66" spans="1:13" ht="15.75" thickBot="1">
      <c r="A66" s="79" t="s">
        <v>198</v>
      </c>
      <c r="B66" s="107" t="s">
        <v>210</v>
      </c>
      <c r="C66" s="107"/>
      <c r="D66" s="91"/>
      <c r="E66" s="91"/>
      <c r="F66" s="112">
        <v>0.66735800000000001</v>
      </c>
      <c r="G66" s="92">
        <v>0.00043953368230382648</v>
      </c>
      <c r="H66" s="92"/>
      <c r="I66" s="93">
        <v>8</v>
      </c>
      <c r="J66" s="93">
        <v>8</v>
      </c>
      <c r="K66" s="93"/>
      <c r="L66" s="93">
        <v>90.453000000000003</v>
      </c>
      <c r="M66" s="93">
        <v>90.453460620525036</v>
      </c>
    </row>
    <row r="67" spans="1:13" ht="15.75" thickBot="1">
      <c r="A67" s="79" t="s">
        <v>198</v>
      </c>
      <c r="B67" s="79" t="s">
        <v>86</v>
      </c>
      <c r="C67" s="79" t="s">
        <v>55</v>
      </c>
      <c r="D67" s="2" t="s">
        <v>21</v>
      </c>
      <c r="E67" s="2" t="s">
        <v>195</v>
      </c>
      <c r="F67" s="114">
        <v>0.31462299999999999</v>
      </c>
      <c r="G67" s="98">
        <v>0.00020721622536551117</v>
      </c>
      <c r="H67" s="98"/>
      <c r="I67" s="8">
        <v>18.100612479062242</v>
      </c>
      <c r="J67" s="8">
        <v>18.100612479062242</v>
      </c>
      <c r="K67" s="8"/>
      <c r="L67" s="8">
        <v>78.400322341341862</v>
      </c>
      <c r="M67" s="8">
        <v>78.400223772002121</v>
      </c>
    </row>
    <row r="68" spans="1:13" ht="15.75" thickBot="1">
      <c r="A68" s="79" t="s">
        <v>198</v>
      </c>
      <c r="B68" s="107" t="s">
        <v>211</v>
      </c>
      <c r="C68" s="107"/>
      <c r="D68" s="91"/>
      <c r="E68" s="91"/>
      <c r="F68" s="112">
        <v>0.31462299999999999</v>
      </c>
      <c r="G68" s="92">
        <v>0.00020721622536551117</v>
      </c>
      <c r="H68" s="92"/>
      <c r="I68" s="93">
        <v>18.100612479062242</v>
      </c>
      <c r="J68" s="93">
        <v>18.100612479062242</v>
      </c>
      <c r="K68" s="93"/>
      <c r="L68" s="93">
        <v>78.400322341341862</v>
      </c>
      <c r="M68" s="93">
        <v>78.400223772002121</v>
      </c>
    </row>
    <row r="69" spans="1:13" ht="15">
      <c r="A69" s="79" t="s">
        <v>198</v>
      </c>
      <c r="B69" s="79" t="s">
        <v>87</v>
      </c>
      <c r="C69" s="104" t="s">
        <v>20</v>
      </c>
      <c r="D69" s="82" t="s">
        <v>21</v>
      </c>
      <c r="E69" s="82" t="s">
        <v>195</v>
      </c>
      <c r="F69" s="109">
        <v>0.57131699999999996</v>
      </c>
      <c r="G69" s="83">
        <v>0.00037627939542610596</v>
      </c>
      <c r="H69" s="83"/>
      <c r="I69" s="84">
        <v>12.625710419959496</v>
      </c>
      <c r="J69" s="84">
        <v>12.625710419959496</v>
      </c>
      <c r="K69" s="84"/>
      <c r="L69" s="84">
        <v>84.933714613778335</v>
      </c>
      <c r="M69" s="84">
        <v>84.933519785251193</v>
      </c>
    </row>
    <row r="70" spans="1:13" ht="15">
      <c r="A70" s="79" t="s">
        <v>198</v>
      </c>
      <c r="B70" s="79" t="s">
        <v>87</v>
      </c>
      <c r="C70" s="105" t="s">
        <v>27</v>
      </c>
      <c r="D70" s="85" t="s">
        <v>21</v>
      </c>
      <c r="E70" s="85" t="s">
        <v>195</v>
      </c>
      <c r="F70" s="110">
        <v>0.089229000000000003</v>
      </c>
      <c r="G70" s="86">
        <v>5.8767784215201039E-05</v>
      </c>
      <c r="H70" s="86"/>
      <c r="I70" s="87">
        <v>11</v>
      </c>
      <c r="J70" s="87">
        <v>11</v>
      </c>
      <c r="K70" s="87"/>
      <c r="L70" s="87">
        <v>86.873999999999995</v>
      </c>
      <c r="M70" s="87">
        <v>86.873508353221965</v>
      </c>
    </row>
    <row r="71" spans="1:13" ht="15">
      <c r="A71" s="79" t="s">
        <v>198</v>
      </c>
      <c r="B71" s="79" t="s">
        <v>87</v>
      </c>
      <c r="C71" s="105" t="s">
        <v>88</v>
      </c>
      <c r="D71" s="85" t="s">
        <v>21</v>
      </c>
      <c r="E71" s="85" t="s">
        <v>195</v>
      </c>
      <c r="F71" s="110">
        <v>0.93339799999999995</v>
      </c>
      <c r="G71" s="86">
        <v>0.00061475229186587564</v>
      </c>
      <c r="H71" s="86"/>
      <c r="I71" s="87">
        <v>11.349848617631492</v>
      </c>
      <c r="J71" s="87">
        <v>11.349848617631492</v>
      </c>
      <c r="K71" s="87"/>
      <c r="L71" s="87">
        <v>86.456455674856798</v>
      </c>
      <c r="M71" s="87">
        <v>86.456027902587707</v>
      </c>
    </row>
    <row r="72" spans="1:13" ht="15">
      <c r="A72" s="79" t="s">
        <v>198</v>
      </c>
      <c r="B72" s="79" t="s">
        <v>87</v>
      </c>
      <c r="C72" s="105" t="s">
        <v>33</v>
      </c>
      <c r="D72" s="85" t="s">
        <v>21</v>
      </c>
      <c r="E72" s="85" t="s">
        <v>195</v>
      </c>
      <c r="F72" s="110">
        <v>1.790964</v>
      </c>
      <c r="G72" s="86">
        <v>0.0011795602986606744</v>
      </c>
      <c r="H72" s="86"/>
      <c r="I72" s="87">
        <v>11.294631271203665</v>
      </c>
      <c r="J72" s="87">
        <v>11.294631271203665</v>
      </c>
      <c r="K72" s="87"/>
      <c r="L72" s="87">
        <v>86.52235757781844</v>
      </c>
      <c r="M72" s="87">
        <v>86.521919724100655</v>
      </c>
    </row>
    <row r="73" spans="1:13" ht="15">
      <c r="A73" s="79" t="s">
        <v>198</v>
      </c>
      <c r="B73" s="79" t="s">
        <v>87</v>
      </c>
      <c r="C73" s="105" t="s">
        <v>35</v>
      </c>
      <c r="D73" s="85" t="s">
        <v>21</v>
      </c>
      <c r="E73" s="85" t="s">
        <v>195</v>
      </c>
      <c r="F73" s="110">
        <v>0.66161199999999998</v>
      </c>
      <c r="G73" s="86">
        <v>0.00043574926593582342</v>
      </c>
      <c r="H73" s="86"/>
      <c r="I73" s="87">
        <v>21.527623440929126</v>
      </c>
      <c r="J73" s="87">
        <v>21.527623440929126</v>
      </c>
      <c r="K73" s="87"/>
      <c r="L73" s="87">
        <v>74.310545234971542</v>
      </c>
      <c r="M73" s="87">
        <v>74.310711884332775</v>
      </c>
    </row>
    <row r="74" spans="1:13" ht="15">
      <c r="A74" s="79" t="s">
        <v>198</v>
      </c>
      <c r="B74" s="79" t="s">
        <v>87</v>
      </c>
      <c r="C74" s="105" t="s">
        <v>89</v>
      </c>
      <c r="D74" s="85" t="s">
        <v>21</v>
      </c>
      <c r="E74" s="85" t="s">
        <v>195</v>
      </c>
      <c r="F74" s="110">
        <v>0.33542499999999997</v>
      </c>
      <c r="G74" s="86">
        <v>0.00022091678737163711</v>
      </c>
      <c r="H74" s="86"/>
      <c r="I74" s="87">
        <v>24</v>
      </c>
      <c r="J74" s="87">
        <v>24</v>
      </c>
      <c r="K74" s="87"/>
      <c r="L74" s="87">
        <v>71.36</v>
      </c>
      <c r="M74" s="87">
        <v>71.360381861575178</v>
      </c>
    </row>
    <row r="75" spans="1:13" ht="15">
      <c r="A75" s="79" t="s">
        <v>198</v>
      </c>
      <c r="B75" s="79" t="s">
        <v>87</v>
      </c>
      <c r="C75" s="105" t="s">
        <v>45</v>
      </c>
      <c r="D75" s="85" t="s">
        <v>21</v>
      </c>
      <c r="E75" s="85" t="s">
        <v>195</v>
      </c>
      <c r="F75" s="110">
        <v>0.027888</v>
      </c>
      <c r="G75" s="86">
        <v>1.8367525873802538E-05</v>
      </c>
      <c r="H75" s="86"/>
      <c r="I75" s="87">
        <v>17</v>
      </c>
      <c r="J75" s="87">
        <v>17</v>
      </c>
      <c r="K75" s="87"/>
      <c r="L75" s="87">
        <v>79.713999999999999</v>
      </c>
      <c r="M75" s="87">
        <v>79.713603818615752</v>
      </c>
    </row>
    <row r="76" spans="1:13" ht="15">
      <c r="A76" s="79" t="s">
        <v>198</v>
      </c>
      <c r="B76" s="79" t="s">
        <v>87</v>
      </c>
      <c r="C76" s="105" t="s">
        <v>68</v>
      </c>
      <c r="D76" s="85" t="s">
        <v>21</v>
      </c>
      <c r="E76" s="85" t="s">
        <v>195</v>
      </c>
      <c r="F76" s="110">
        <v>0.103481</v>
      </c>
      <c r="G76" s="86">
        <v>6.8154401353519807E-05</v>
      </c>
      <c r="H76" s="86"/>
      <c r="I76" s="87">
        <v>11</v>
      </c>
      <c r="J76" s="87">
        <v>11</v>
      </c>
      <c r="K76" s="87"/>
      <c r="L76" s="87">
        <v>86.873999999999995</v>
      </c>
      <c r="M76" s="87">
        <v>86.873508353221951</v>
      </c>
    </row>
    <row r="77" spans="1:13" ht="15">
      <c r="A77" s="79" t="s">
        <v>198</v>
      </c>
      <c r="B77" s="79" t="s">
        <v>87</v>
      </c>
      <c r="C77" s="105" t="s">
        <v>69</v>
      </c>
      <c r="D77" s="85" t="s">
        <v>21</v>
      </c>
      <c r="E77" s="85" t="s">
        <v>195</v>
      </c>
      <c r="F77" s="110">
        <v>24.184217</v>
      </c>
      <c r="G77" s="86">
        <v>0.015928149436501549</v>
      </c>
      <c r="H77" s="86"/>
      <c r="I77" s="87">
        <v>10.90357388870601</v>
      </c>
      <c r="J77" s="87">
        <v>10.90357388870601</v>
      </c>
      <c r="K77" s="87"/>
      <c r="L77" s="87">
        <v>86.989025744972437</v>
      </c>
      <c r="M77" s="87">
        <v>86.988575311806684</v>
      </c>
    </row>
    <row r="78" spans="1:13" ht="15">
      <c r="A78" s="79" t="s">
        <v>198</v>
      </c>
      <c r="B78" s="79" t="s">
        <v>87</v>
      </c>
      <c r="C78" s="105" t="s">
        <v>90</v>
      </c>
      <c r="D78" s="85" t="s">
        <v>21</v>
      </c>
      <c r="E78" s="85" t="s">
        <v>195</v>
      </c>
      <c r="F78" s="110">
        <v>0.167874</v>
      </c>
      <c r="G78" s="86">
        <v>0.00011056476041805533</v>
      </c>
      <c r="H78" s="86"/>
      <c r="I78" s="87">
        <v>23</v>
      </c>
      <c r="J78" s="87">
        <v>23</v>
      </c>
      <c r="K78" s="87"/>
      <c r="L78" s="87">
        <v>72.554000000000002</v>
      </c>
      <c r="M78" s="87">
        <v>72.553699284009554</v>
      </c>
    </row>
    <row r="79" spans="1:13" ht="15">
      <c r="A79" s="79" t="s">
        <v>198</v>
      </c>
      <c r="B79" s="79" t="s">
        <v>87</v>
      </c>
      <c r="C79" s="105" t="s">
        <v>55</v>
      </c>
      <c r="D79" s="85" t="s">
        <v>21</v>
      </c>
      <c r="E79" s="85" t="s">
        <v>195</v>
      </c>
      <c r="F79" s="110">
        <v>0.91818599999999995</v>
      </c>
      <c r="G79" s="86">
        <v>0.00060473340189196988</v>
      </c>
      <c r="H79" s="86"/>
      <c r="I79" s="87">
        <v>16.605505856111943</v>
      </c>
      <c r="J79" s="87">
        <v>16.605505856111943</v>
      </c>
      <c r="K79" s="87"/>
      <c r="L79" s="87">
        <v>80.184311445611243</v>
      </c>
      <c r="M79" s="87">
        <v>80.184360553565696</v>
      </c>
    </row>
    <row r="80" spans="1:13" ht="15">
      <c r="A80" s="79" t="s">
        <v>198</v>
      </c>
      <c r="B80" s="79" t="s">
        <v>87</v>
      </c>
      <c r="C80" s="105" t="s">
        <v>56</v>
      </c>
      <c r="D80" s="85" t="s">
        <v>21</v>
      </c>
      <c r="E80" s="85" t="s">
        <v>195</v>
      </c>
      <c r="F80" s="110">
        <v>0.12236900000000001</v>
      </c>
      <c r="G80" s="86">
        <v>8.0594369393694162E-05</v>
      </c>
      <c r="H80" s="86"/>
      <c r="I80" s="87">
        <v>28</v>
      </c>
      <c r="J80" s="87">
        <v>28</v>
      </c>
      <c r="K80" s="87"/>
      <c r="L80" s="87">
        <v>66.587000000000003</v>
      </c>
      <c r="M80" s="87">
        <v>66.587112171837703</v>
      </c>
    </row>
    <row r="81" spans="1:13" ht="15.75" thickBot="1">
      <c r="A81" s="79" t="s">
        <v>198</v>
      </c>
      <c r="B81" s="79" t="s">
        <v>87</v>
      </c>
      <c r="C81" s="106" t="s">
        <v>126</v>
      </c>
      <c r="D81" s="88" t="s">
        <v>21</v>
      </c>
      <c r="E81" s="88" t="s">
        <v>195</v>
      </c>
      <c r="F81" s="111">
        <v>0.031604</v>
      </c>
      <c r="G81" s="89">
        <v>2.0814948641553909E-05</v>
      </c>
      <c r="H81" s="89"/>
      <c r="I81" s="90">
        <v>11</v>
      </c>
      <c r="J81" s="90">
        <v>11</v>
      </c>
      <c r="K81" s="90"/>
      <c r="L81" s="90">
        <v>86.873999999999981</v>
      </c>
      <c r="M81" s="90">
        <v>86.873508353221951</v>
      </c>
    </row>
    <row r="82" spans="1:13" ht="15.75" thickBot="1">
      <c r="A82" s="79" t="s">
        <v>198</v>
      </c>
      <c r="B82" s="107" t="s">
        <v>212</v>
      </c>
      <c r="C82" s="107"/>
      <c r="D82" s="91"/>
      <c r="E82" s="91"/>
      <c r="F82" s="112">
        <v>29.937564000000002</v>
      </c>
      <c r="G82" s="92">
        <v>0.019717404667549461</v>
      </c>
      <c r="H82" s="92"/>
      <c r="I82" s="93">
        <v>11.674261305963304</v>
      </c>
      <c r="J82" s="93">
        <v>11.674261305963304</v>
      </c>
      <c r="K82" s="93"/>
      <c r="L82" s="93">
        <v>86.069303521422114</v>
      </c>
      <c r="M82" s="93">
        <v>86.068900589542579</v>
      </c>
    </row>
    <row r="83" spans="1:13" ht="15.75" thickBot="1">
      <c r="A83" s="79" t="s">
        <v>198</v>
      </c>
      <c r="B83" s="79" t="s">
        <v>92</v>
      </c>
      <c r="C83" s="79" t="s">
        <v>20</v>
      </c>
      <c r="D83" s="2" t="s">
        <v>203</v>
      </c>
      <c r="E83" s="2" t="s">
        <v>204</v>
      </c>
      <c r="F83" s="114">
        <v>0.58857499999999996</v>
      </c>
      <c r="G83" s="98">
        <v>0.00038764581688085657</v>
      </c>
      <c r="H83" s="98"/>
      <c r="I83" s="8">
        <v>29</v>
      </c>
      <c r="J83" s="8">
        <v>84</v>
      </c>
      <c r="K83" s="8"/>
      <c r="L83" s="8">
        <v>65.394000000000005</v>
      </c>
      <c r="M83" s="8">
        <v>-0.23866348448687691</v>
      </c>
    </row>
    <row r="84" spans="1:13" ht="15.75" thickBot="1">
      <c r="A84" s="79" t="s">
        <v>198</v>
      </c>
      <c r="B84" s="107" t="s">
        <v>213</v>
      </c>
      <c r="C84" s="107"/>
      <c r="D84" s="91"/>
      <c r="E84" s="91"/>
      <c r="F84" s="112">
        <v>0.58857499999999996</v>
      </c>
      <c r="G84" s="92">
        <v>0.00038764581688085657</v>
      </c>
      <c r="H84" s="92"/>
      <c r="I84" s="93">
        <v>29</v>
      </c>
      <c r="J84" s="93">
        <v>84</v>
      </c>
      <c r="K84" s="93"/>
      <c r="L84" s="93">
        <v>65.394000000000005</v>
      </c>
      <c r="M84" s="93">
        <v>-0.23866348448687691</v>
      </c>
    </row>
    <row r="85" spans="1:13" ht="15">
      <c r="A85" s="79" t="s">
        <v>198</v>
      </c>
      <c r="B85" s="79" t="s">
        <v>95</v>
      </c>
      <c r="C85" s="104" t="s">
        <v>35</v>
      </c>
      <c r="D85" s="82" t="s">
        <v>21</v>
      </c>
      <c r="E85" s="82" t="s">
        <v>195</v>
      </c>
      <c r="F85" s="109">
        <v>0.036199000000000002</v>
      </c>
      <c r="G85" s="83">
        <v>2.3841296224389633E-05</v>
      </c>
      <c r="H85" s="83"/>
      <c r="I85" s="84">
        <v>12</v>
      </c>
      <c r="J85" s="84">
        <v>12</v>
      </c>
      <c r="K85" s="84"/>
      <c r="L85" s="84">
        <v>85.68</v>
      </c>
      <c r="M85" s="84">
        <v>85.680190930787603</v>
      </c>
    </row>
    <row r="86" spans="1:13" ht="15">
      <c r="A86" s="79" t="s">
        <v>198</v>
      </c>
      <c r="B86" s="79" t="s">
        <v>95</v>
      </c>
      <c r="C86" s="105" t="s">
        <v>37</v>
      </c>
      <c r="D86" s="85" t="s">
        <v>21</v>
      </c>
      <c r="E86" s="85" t="s">
        <v>195</v>
      </c>
      <c r="F86" s="110">
        <v>3.0895630000000001</v>
      </c>
      <c r="G86" s="86">
        <v>0.0020348403736819777</v>
      </c>
      <c r="H86" s="86"/>
      <c r="I86" s="87">
        <v>29.838978845875616</v>
      </c>
      <c r="J86" s="87">
        <v>29.838978845875616</v>
      </c>
      <c r="K86" s="87"/>
      <c r="L86" s="87">
        <v>64.392184119890089</v>
      </c>
      <c r="M86" s="87">
        <v>64.392626675566078</v>
      </c>
    </row>
    <row r="87" spans="1:13" ht="15">
      <c r="A87" s="79" t="s">
        <v>198</v>
      </c>
      <c r="B87" s="79" t="s">
        <v>95</v>
      </c>
      <c r="C87" s="105" t="s">
        <v>89</v>
      </c>
      <c r="D87" s="85" t="s">
        <v>21</v>
      </c>
      <c r="E87" s="85" t="s">
        <v>195</v>
      </c>
      <c r="F87" s="110">
        <v>0.015514</v>
      </c>
      <c r="G87" s="86">
        <v>1.0217792470100852E-05</v>
      </c>
      <c r="H87" s="86"/>
      <c r="I87" s="87">
        <v>12</v>
      </c>
      <c r="J87" s="87">
        <v>12</v>
      </c>
      <c r="K87" s="87"/>
      <c r="L87" s="87">
        <v>85.68</v>
      </c>
      <c r="M87" s="87">
        <v>85.680190930787603</v>
      </c>
    </row>
    <row r="88" spans="1:13" ht="15.75" thickBot="1">
      <c r="A88" s="79" t="s">
        <v>198</v>
      </c>
      <c r="B88" s="79" t="s">
        <v>95</v>
      </c>
      <c r="C88" s="106" t="s">
        <v>43</v>
      </c>
      <c r="D88" s="88" t="s">
        <v>21</v>
      </c>
      <c r="E88" s="88" t="s">
        <v>195</v>
      </c>
      <c r="F88" s="111">
        <v>1.0492980000000001</v>
      </c>
      <c r="G88" s="89">
        <v>0.00069108606441226539</v>
      </c>
      <c r="H88" s="89"/>
      <c r="I88" s="90">
        <v>23</v>
      </c>
      <c r="J88" s="90">
        <v>23</v>
      </c>
      <c r="K88" s="90"/>
      <c r="L88" s="90">
        <v>72.554000000000002</v>
      </c>
      <c r="M88" s="90">
        <v>72.553699284009554</v>
      </c>
    </row>
    <row r="89" spans="1:13" ht="15.75" thickBot="1">
      <c r="A89" s="79" t="s">
        <v>198</v>
      </c>
      <c r="B89" s="107" t="s">
        <v>214</v>
      </c>
      <c r="C89" s="107"/>
      <c r="D89" s="91"/>
      <c r="E89" s="91"/>
      <c r="F89" s="112">
        <v>4.1905739999999998</v>
      </c>
      <c r="G89" s="92">
        <v>0.0027599855267887337</v>
      </c>
      <c r="H89" s="92"/>
      <c r="I89" s="93">
        <v>27.906395400725533</v>
      </c>
      <c r="J89" s="93">
        <v>27.906395400725533</v>
      </c>
      <c r="K89" s="93"/>
      <c r="L89" s="93">
        <v>66.698558831797257</v>
      </c>
      <c r="M89" s="93">
        <v>66.698812170971919</v>
      </c>
    </row>
    <row r="90" spans="1:13" ht="15">
      <c r="A90" s="79" t="s">
        <v>198</v>
      </c>
      <c r="B90" s="79" t="s">
        <v>96</v>
      </c>
      <c r="C90" s="104" t="s">
        <v>33</v>
      </c>
      <c r="D90" s="82" t="s">
        <v>203</v>
      </c>
      <c r="E90" s="82" t="s">
        <v>204</v>
      </c>
      <c r="F90" s="109">
        <v>0.68799699999999997</v>
      </c>
      <c r="G90" s="83">
        <v>0.00045312688965141003</v>
      </c>
      <c r="H90" s="83"/>
      <c r="I90" s="84">
        <v>26</v>
      </c>
      <c r="J90" s="84">
        <v>81</v>
      </c>
      <c r="K90" s="84"/>
      <c r="L90" s="84">
        <v>68.974000000000018</v>
      </c>
      <c r="M90" s="84">
        <v>3.3412887828162261</v>
      </c>
    </row>
    <row r="91" spans="1:13" ht="15.75" thickBot="1">
      <c r="A91" s="79" t="s">
        <v>198</v>
      </c>
      <c r="B91" s="79" t="s">
        <v>96</v>
      </c>
      <c r="C91" s="106" t="s">
        <v>80</v>
      </c>
      <c r="D91" s="88" t="s">
        <v>203</v>
      </c>
      <c r="E91" s="88" t="s">
        <v>204</v>
      </c>
      <c r="F91" s="111">
        <v>0.61256299999999997</v>
      </c>
      <c r="G91" s="89">
        <v>0.00040344473436008688</v>
      </c>
      <c r="H91" s="89"/>
      <c r="I91" s="90">
        <v>33</v>
      </c>
      <c r="J91" s="90">
        <v>88</v>
      </c>
      <c r="K91" s="90"/>
      <c r="L91" s="90">
        <v>60.621000000000002</v>
      </c>
      <c r="M91" s="90">
        <v>-5.0119331742243469</v>
      </c>
    </row>
    <row r="92" spans="1:13" ht="15.75" thickBot="1">
      <c r="A92" s="79" t="s">
        <v>198</v>
      </c>
      <c r="B92" s="107" t="s">
        <v>215</v>
      </c>
      <c r="C92" s="107"/>
      <c r="D92" s="91"/>
      <c r="E92" s="91"/>
      <c r="F92" s="112">
        <v>1.3005599999999999</v>
      </c>
      <c r="G92" s="92">
        <v>0.00085657162401149697</v>
      </c>
      <c r="H92" s="92"/>
      <c r="I92" s="93">
        <v>29.296995909454388</v>
      </c>
      <c r="J92" s="93">
        <v>84.296995909454395</v>
      </c>
      <c r="K92" s="93"/>
      <c r="L92" s="93">
        <v>65.039741881189642</v>
      </c>
      <c r="M92" s="93">
        <v>-0.59307387763053898</v>
      </c>
    </row>
    <row r="93" spans="1:13" ht="15">
      <c r="A93" s="79" t="s">
        <v>198</v>
      </c>
      <c r="B93" s="79" t="s">
        <v>97</v>
      </c>
      <c r="C93" s="104" t="s">
        <v>98</v>
      </c>
      <c r="D93" s="82" t="s">
        <v>21</v>
      </c>
      <c r="E93" s="82" t="s">
        <v>195</v>
      </c>
      <c r="F93" s="109">
        <v>0.14263999999999999</v>
      </c>
      <c r="G93" s="83">
        <v>9.3945205487636031E-05</v>
      </c>
      <c r="H93" s="83"/>
      <c r="I93" s="84">
        <v>14</v>
      </c>
      <c r="J93" s="84">
        <v>14</v>
      </c>
      <c r="K93" s="84"/>
      <c r="L93" s="84">
        <v>83.293999999999983</v>
      </c>
      <c r="M93" s="84">
        <v>83.293556085918866</v>
      </c>
    </row>
    <row r="94" spans="1:13" ht="15">
      <c r="A94" s="79" t="s">
        <v>198</v>
      </c>
      <c r="B94" s="79" t="s">
        <v>97</v>
      </c>
      <c r="C94" s="105" t="s">
        <v>99</v>
      </c>
      <c r="D94" s="85" t="s">
        <v>21</v>
      </c>
      <c r="E94" s="85" t="s">
        <v>195</v>
      </c>
      <c r="F94" s="110">
        <v>0.12484099999999999</v>
      </c>
      <c r="G94" s="86">
        <v>8.2222471945330689E-05</v>
      </c>
      <c r="H94" s="86"/>
      <c r="I94" s="87">
        <v>14</v>
      </c>
      <c r="J94" s="87">
        <v>14</v>
      </c>
      <c r="K94" s="87"/>
      <c r="L94" s="87">
        <v>83.294000000000011</v>
      </c>
      <c r="M94" s="87">
        <v>83.293556085918851</v>
      </c>
    </row>
    <row r="95" spans="1:13" ht="15">
      <c r="A95" s="79" t="s">
        <v>198</v>
      </c>
      <c r="B95" s="79" t="s">
        <v>97</v>
      </c>
      <c r="C95" s="105" t="s">
        <v>24</v>
      </c>
      <c r="D95" s="85" t="s">
        <v>21</v>
      </c>
      <c r="E95" s="85" t="s">
        <v>195</v>
      </c>
      <c r="F95" s="110">
        <v>3.3484449999999999</v>
      </c>
      <c r="G95" s="86">
        <v>0.0022053445989136809</v>
      </c>
      <c r="H95" s="86"/>
      <c r="I95" s="87">
        <v>13.8840814168965</v>
      </c>
      <c r="J95" s="87">
        <v>13.8840814168965</v>
      </c>
      <c r="K95" s="87"/>
      <c r="L95" s="87">
        <v>83.43231763639541</v>
      </c>
      <c r="M95" s="87">
        <v>83.431883750720175</v>
      </c>
    </row>
    <row r="96" spans="1:13" ht="15">
      <c r="A96" s="79" t="s">
        <v>198</v>
      </c>
      <c r="B96" s="79" t="s">
        <v>97</v>
      </c>
      <c r="C96" s="105" t="s">
        <v>28</v>
      </c>
      <c r="D96" s="85" t="s">
        <v>21</v>
      </c>
      <c r="E96" s="85" t="s">
        <v>195</v>
      </c>
      <c r="F96" s="110">
        <v>0.077160000000000006</v>
      </c>
      <c r="G96" s="86">
        <v>5.0818929160305649E-05</v>
      </c>
      <c r="H96" s="86"/>
      <c r="I96" s="87">
        <v>14</v>
      </c>
      <c r="J96" s="87">
        <v>14</v>
      </c>
      <c r="K96" s="87"/>
      <c r="L96" s="87">
        <v>83.293999999999997</v>
      </c>
      <c r="M96" s="87">
        <v>83.293556085918851</v>
      </c>
    </row>
    <row r="97" spans="1:13" ht="15">
      <c r="A97" s="79" t="s">
        <v>198</v>
      </c>
      <c r="B97" s="79" t="s">
        <v>97</v>
      </c>
      <c r="C97" s="105" t="s">
        <v>100</v>
      </c>
      <c r="D97" s="85" t="s">
        <v>21</v>
      </c>
      <c r="E97" s="85" t="s">
        <v>195</v>
      </c>
      <c r="F97" s="110">
        <v>0.94477800000000001</v>
      </c>
      <c r="G97" s="86">
        <v>0.00062224735943772994</v>
      </c>
      <c r="H97" s="86"/>
      <c r="I97" s="87">
        <v>14</v>
      </c>
      <c r="J97" s="87">
        <v>14</v>
      </c>
      <c r="K97" s="87"/>
      <c r="L97" s="87">
        <v>83.294000000000011</v>
      </c>
      <c r="M97" s="87">
        <v>83.293556085918851</v>
      </c>
    </row>
    <row r="98" spans="1:13" ht="15">
      <c r="A98" s="79" t="s">
        <v>198</v>
      </c>
      <c r="B98" s="79" t="s">
        <v>97</v>
      </c>
      <c r="C98" s="105" t="s">
        <v>101</v>
      </c>
      <c r="D98" s="85" t="s">
        <v>21</v>
      </c>
      <c r="E98" s="85" t="s">
        <v>195</v>
      </c>
      <c r="F98" s="110">
        <v>0.215061</v>
      </c>
      <c r="G98" s="86">
        <v>0.00014164294613976792</v>
      </c>
      <c r="H98" s="86"/>
      <c r="I98" s="87">
        <v>14</v>
      </c>
      <c r="J98" s="87">
        <v>14</v>
      </c>
      <c r="K98" s="87"/>
      <c r="L98" s="87">
        <v>83.293999999999997</v>
      </c>
      <c r="M98" s="87">
        <v>83.293556085918866</v>
      </c>
    </row>
    <row r="99" spans="1:13" ht="15">
      <c r="A99" s="79" t="s">
        <v>198</v>
      </c>
      <c r="B99" s="79" t="s">
        <v>97</v>
      </c>
      <c r="C99" s="105" t="s">
        <v>33</v>
      </c>
      <c r="D99" s="85" t="s">
        <v>21</v>
      </c>
      <c r="E99" s="85" t="s">
        <v>195</v>
      </c>
      <c r="F99" s="110">
        <v>1.8479159999999999</v>
      </c>
      <c r="G99" s="86">
        <v>0.0012170698846318735</v>
      </c>
      <c r="H99" s="86"/>
      <c r="I99" s="87">
        <v>13.902317529584678</v>
      </c>
      <c r="J99" s="87">
        <v>13.902317529584678</v>
      </c>
      <c r="K99" s="87"/>
      <c r="L99" s="87">
        <v>83.410563096482718</v>
      </c>
      <c r="M99" s="87">
        <v>83.41012227973188</v>
      </c>
    </row>
    <row r="100" spans="1:13" ht="15">
      <c r="A100" s="79" t="s">
        <v>198</v>
      </c>
      <c r="B100" s="79" t="s">
        <v>97</v>
      </c>
      <c r="C100" s="105" t="s">
        <v>35</v>
      </c>
      <c r="D100" s="85" t="s">
        <v>21</v>
      </c>
      <c r="E100" s="85" t="s">
        <v>195</v>
      </c>
      <c r="F100" s="110">
        <v>4.3877980000000001</v>
      </c>
      <c r="G100" s="86">
        <v>0.0028898807119197871</v>
      </c>
      <c r="H100" s="86"/>
      <c r="I100" s="87">
        <v>13.71676772722901</v>
      </c>
      <c r="J100" s="87">
        <v>13.71676772722901</v>
      </c>
      <c r="K100" s="87"/>
      <c r="L100" s="87">
        <v>83.631977024922307</v>
      </c>
      <c r="M100" s="87">
        <v>83.631542091612175</v>
      </c>
    </row>
    <row r="101" spans="1:13" ht="15">
      <c r="A101" s="79" t="s">
        <v>198</v>
      </c>
      <c r="B101" s="79" t="s">
        <v>97</v>
      </c>
      <c r="C101" s="105" t="s">
        <v>75</v>
      </c>
      <c r="D101" s="85" t="s">
        <v>21</v>
      </c>
      <c r="E101" s="85" t="s">
        <v>195</v>
      </c>
      <c r="F101" s="110">
        <v>0.025090000000000001</v>
      </c>
      <c r="G101" s="86">
        <v>1.6524714005081242E-05</v>
      </c>
      <c r="H101" s="86"/>
      <c r="I101" s="87">
        <v>14</v>
      </c>
      <c r="J101" s="87">
        <v>14</v>
      </c>
      <c r="K101" s="87"/>
      <c r="L101" s="87">
        <v>83.293999999999997</v>
      </c>
      <c r="M101" s="87">
        <v>83.293556085918851</v>
      </c>
    </row>
    <row r="102" spans="1:13" ht="15">
      <c r="A102" s="79" t="s">
        <v>198</v>
      </c>
      <c r="B102" s="79" t="s">
        <v>97</v>
      </c>
      <c r="C102" s="105" t="s">
        <v>38</v>
      </c>
      <c r="D102" s="85" t="s">
        <v>21</v>
      </c>
      <c r="E102" s="85" t="s">
        <v>195</v>
      </c>
      <c r="F102" s="110">
        <v>6.1567800000000004</v>
      </c>
      <c r="G102" s="86">
        <v>0.0040549632798805935</v>
      </c>
      <c r="H102" s="86"/>
      <c r="I102" s="87">
        <v>13.963111399140459</v>
      </c>
      <c r="J102" s="87">
        <v>13.963111399140459</v>
      </c>
      <c r="K102" s="87"/>
      <c r="L102" s="87">
        <v>83.338018640425688</v>
      </c>
      <c r="M102" s="87">
        <v>83.337575896013774</v>
      </c>
    </row>
    <row r="103" spans="1:13" ht="15">
      <c r="A103" s="79" t="s">
        <v>198</v>
      </c>
      <c r="B103" s="79" t="s">
        <v>97</v>
      </c>
      <c r="C103" s="105" t="s">
        <v>89</v>
      </c>
      <c r="D103" s="85" t="s">
        <v>21</v>
      </c>
      <c r="E103" s="85" t="s">
        <v>195</v>
      </c>
      <c r="F103" s="110">
        <v>0.34649799999999997</v>
      </c>
      <c r="G103" s="86">
        <v>0.00022820965935961099</v>
      </c>
      <c r="H103" s="86"/>
      <c r="I103" s="87">
        <v>14</v>
      </c>
      <c r="J103" s="87">
        <v>14</v>
      </c>
      <c r="K103" s="87"/>
      <c r="L103" s="87">
        <v>83.293999999999997</v>
      </c>
      <c r="M103" s="87">
        <v>83.293556085918866</v>
      </c>
    </row>
    <row r="104" spans="1:13" ht="15">
      <c r="A104" s="79" t="s">
        <v>198</v>
      </c>
      <c r="B104" s="79" t="s">
        <v>97</v>
      </c>
      <c r="C104" s="105" t="s">
        <v>103</v>
      </c>
      <c r="D104" s="85" t="s">
        <v>21</v>
      </c>
      <c r="E104" s="85" t="s">
        <v>195</v>
      </c>
      <c r="F104" s="110">
        <v>0.67710300000000001</v>
      </c>
      <c r="G104" s="86">
        <v>0.00044595191020257172</v>
      </c>
      <c r="H104" s="86"/>
      <c r="I104" s="87">
        <v>13.790466147690971</v>
      </c>
      <c r="J104" s="87">
        <v>13.790466147690971</v>
      </c>
      <c r="K104" s="87"/>
      <c r="L104" s="87">
        <v>83.544033752619598</v>
      </c>
      <c r="M104" s="87">
        <v>83.543596482469027</v>
      </c>
    </row>
    <row r="105" spans="1:13" ht="15">
      <c r="A105" s="79" t="s">
        <v>198</v>
      </c>
      <c r="B105" s="79" t="s">
        <v>97</v>
      </c>
      <c r="C105" s="105" t="s">
        <v>45</v>
      </c>
      <c r="D105" s="85" t="s">
        <v>21</v>
      </c>
      <c r="E105" s="85" t="s">
        <v>195</v>
      </c>
      <c r="F105" s="110">
        <v>1.742426</v>
      </c>
      <c r="G105" s="86">
        <v>0.0011475923206463806</v>
      </c>
      <c r="H105" s="86"/>
      <c r="I105" s="87">
        <v>13.939445921950201</v>
      </c>
      <c r="J105" s="87">
        <v>13.939445921950201</v>
      </c>
      <c r="K105" s="87"/>
      <c r="L105" s="87">
        <v>83.366258316278561</v>
      </c>
      <c r="M105" s="87">
        <v>83.365816322255128</v>
      </c>
    </row>
    <row r="106" spans="1:13" ht="15">
      <c r="A106" s="79" t="s">
        <v>198</v>
      </c>
      <c r="B106" s="79" t="s">
        <v>97</v>
      </c>
      <c r="C106" s="105" t="s">
        <v>78</v>
      </c>
      <c r="D106" s="85" t="s">
        <v>21</v>
      </c>
      <c r="E106" s="85" t="s">
        <v>195</v>
      </c>
      <c r="F106" s="110">
        <v>4.6745099999999997</v>
      </c>
      <c r="G106" s="86">
        <v>0.003078714263208143</v>
      </c>
      <c r="H106" s="86"/>
      <c r="I106" s="87">
        <v>13.966369523222754</v>
      </c>
      <c r="J106" s="87">
        <v>13.966369523222754</v>
      </c>
      <c r="K106" s="87"/>
      <c r="L106" s="87">
        <v>83.334130767502899</v>
      </c>
      <c r="M106" s="87">
        <v>83.333687919781909</v>
      </c>
    </row>
    <row r="107" spans="1:13" ht="15">
      <c r="A107" s="79" t="s">
        <v>198</v>
      </c>
      <c r="B107" s="79" t="s">
        <v>97</v>
      </c>
      <c r="C107" s="105" t="s">
        <v>104</v>
      </c>
      <c r="D107" s="85" t="s">
        <v>21</v>
      </c>
      <c r="E107" s="85" t="s">
        <v>195</v>
      </c>
      <c r="F107" s="110">
        <v>0.12870599999999999</v>
      </c>
      <c r="G107" s="86">
        <v>8.4768028726105464E-05</v>
      </c>
      <c r="H107" s="86"/>
      <c r="I107" s="87">
        <v>14</v>
      </c>
      <c r="J107" s="87">
        <v>14</v>
      </c>
      <c r="K107" s="87"/>
      <c r="L107" s="87">
        <v>83.293999999999997</v>
      </c>
      <c r="M107" s="87">
        <v>83.293556085918866</v>
      </c>
    </row>
    <row r="108" spans="1:13" ht="15">
      <c r="A108" s="79" t="s">
        <v>198</v>
      </c>
      <c r="B108" s="79" t="s">
        <v>97</v>
      </c>
      <c r="C108" s="105" t="s">
        <v>69</v>
      </c>
      <c r="D108" s="85" t="s">
        <v>21</v>
      </c>
      <c r="E108" s="85" t="s">
        <v>195</v>
      </c>
      <c r="F108" s="110">
        <v>0.39961000000000002</v>
      </c>
      <c r="G108" s="86">
        <v>0.00026319015398846212</v>
      </c>
      <c r="H108" s="86"/>
      <c r="I108" s="87">
        <v>13.547446260103602</v>
      </c>
      <c r="J108" s="87">
        <v>13.547446260103602</v>
      </c>
      <c r="K108" s="87"/>
      <c r="L108" s="87">
        <v>83.834025912764943</v>
      </c>
      <c r="M108" s="87">
        <v>83.833596348325059</v>
      </c>
    </row>
    <row r="109" spans="1:13" ht="15">
      <c r="A109" s="79" t="s">
        <v>198</v>
      </c>
      <c r="B109" s="79" t="s">
        <v>97</v>
      </c>
      <c r="C109" s="105" t="s">
        <v>106</v>
      </c>
      <c r="D109" s="85" t="s">
        <v>21</v>
      </c>
      <c r="E109" s="85" t="s">
        <v>195</v>
      </c>
      <c r="F109" s="110">
        <v>0.55988099999999996</v>
      </c>
      <c r="G109" s="86">
        <v>0.00036874744527217574</v>
      </c>
      <c r="H109" s="86"/>
      <c r="I109" s="87">
        <v>13.72676693797432</v>
      </c>
      <c r="J109" s="87">
        <v>13.72676693797432</v>
      </c>
      <c r="K109" s="87"/>
      <c r="L109" s="87">
        <v>83.620045109585774</v>
      </c>
      <c r="M109" s="87">
        <v>83.619609859219196</v>
      </c>
    </row>
    <row r="110" spans="1:13" ht="15">
      <c r="A110" s="79" t="s">
        <v>198</v>
      </c>
      <c r="B110" s="79" t="s">
        <v>97</v>
      </c>
      <c r="C110" s="105" t="s">
        <v>55</v>
      </c>
      <c r="D110" s="85" t="s">
        <v>21</v>
      </c>
      <c r="E110" s="85" t="s">
        <v>195</v>
      </c>
      <c r="F110" s="110">
        <v>19.807390000000002</v>
      </c>
      <c r="G110" s="86">
        <v>0.013045494417580955</v>
      </c>
      <c r="H110" s="86"/>
      <c r="I110" s="87">
        <v>13.986221859619061</v>
      </c>
      <c r="J110" s="87">
        <v>13.986221859619061</v>
      </c>
      <c r="K110" s="87"/>
      <c r="L110" s="87">
        <v>83.310441258086001</v>
      </c>
      <c r="M110" s="87">
        <v>83.309997780884217</v>
      </c>
    </row>
    <row r="111" spans="1:13" ht="15.75" thickBot="1">
      <c r="A111" s="79" t="s">
        <v>198</v>
      </c>
      <c r="B111" s="79" t="s">
        <v>97</v>
      </c>
      <c r="C111" s="106" t="s">
        <v>56</v>
      </c>
      <c r="D111" s="88" t="s">
        <v>21</v>
      </c>
      <c r="E111" s="88" t="s">
        <v>195</v>
      </c>
      <c r="F111" s="111">
        <v>0.0062769999999999996</v>
      </c>
      <c r="G111" s="89">
        <v>4.134142280187124E-06</v>
      </c>
      <c r="H111" s="89"/>
      <c r="I111" s="90">
        <v>14</v>
      </c>
      <c r="J111" s="90">
        <v>14</v>
      </c>
      <c r="K111" s="90"/>
      <c r="L111" s="90">
        <v>83.293999999999997</v>
      </c>
      <c r="M111" s="90">
        <v>83.293556085918851</v>
      </c>
    </row>
    <row r="112" spans="1:13" ht="15.75" thickBot="1">
      <c r="A112" s="79" t="s">
        <v>198</v>
      </c>
      <c r="B112" s="107" t="s">
        <v>216</v>
      </c>
      <c r="C112" s="107"/>
      <c r="D112" s="91"/>
      <c r="E112" s="91"/>
      <c r="F112" s="112">
        <v>45.612909999999999</v>
      </c>
      <c r="G112" s="92">
        <v>0.030041462442786371</v>
      </c>
      <c r="H112" s="92"/>
      <c r="I112" s="93">
        <v>13.933135991542745</v>
      </c>
      <c r="J112" s="93">
        <v>13.933135991542745</v>
      </c>
      <c r="K112" s="93"/>
      <c r="L112" s="93">
        <v>83.373787399729707</v>
      </c>
      <c r="M112" s="93">
        <v>83.373346072144685</v>
      </c>
    </row>
    <row r="113" spans="1:13" ht="15">
      <c r="A113" s="79" t="s">
        <v>198</v>
      </c>
      <c r="B113" s="79" t="s">
        <v>19</v>
      </c>
      <c r="C113" s="104" t="s">
        <v>20</v>
      </c>
      <c r="D113" s="82" t="s">
        <v>21</v>
      </c>
      <c r="E113" s="82" t="s">
        <v>195</v>
      </c>
      <c r="F113" s="109">
        <v>0.96343400000000001</v>
      </c>
      <c r="G113" s="83">
        <v>0.00063453452820930417</v>
      </c>
      <c r="H113" s="83"/>
      <c r="I113" s="84">
        <v>13.219837580986347</v>
      </c>
      <c r="J113" s="84">
        <v>13.219837580986347</v>
      </c>
      <c r="K113" s="84"/>
      <c r="L113" s="84">
        <v>84.224890212510658</v>
      </c>
      <c r="M113" s="84">
        <v>84.224537492856399</v>
      </c>
    </row>
    <row r="114" spans="1:13" ht="15">
      <c r="A114" s="79" t="s">
        <v>198</v>
      </c>
      <c r="B114" s="79" t="s">
        <v>19</v>
      </c>
      <c r="C114" s="105" t="s">
        <v>71</v>
      </c>
      <c r="D114" s="85" t="s">
        <v>21</v>
      </c>
      <c r="E114" s="85" t="s">
        <v>195</v>
      </c>
      <c r="F114" s="110">
        <v>10.570468</v>
      </c>
      <c r="G114" s="86">
        <v>0.0069618955998351174</v>
      </c>
      <c r="H114" s="86"/>
      <c r="I114" s="87">
        <v>10.755504581254113</v>
      </c>
      <c r="J114" s="87">
        <v>10.755504581254113</v>
      </c>
      <c r="K114" s="87"/>
      <c r="L114" s="87">
        <v>87.165132646539419</v>
      </c>
      <c r="M114" s="87">
        <v>87.165268996116794</v>
      </c>
    </row>
    <row r="115" spans="1:13" ht="15">
      <c r="A115" s="79" t="s">
        <v>198</v>
      </c>
      <c r="B115" s="79" t="s">
        <v>19</v>
      </c>
      <c r="C115" s="105" t="s">
        <v>98</v>
      </c>
      <c r="D115" s="85" t="s">
        <v>21</v>
      </c>
      <c r="E115" s="85" t="s">
        <v>195</v>
      </c>
      <c r="F115" s="110">
        <v>0.052091999999999999</v>
      </c>
      <c r="G115" s="86">
        <v>3.4308704741039937E-05</v>
      </c>
      <c r="H115" s="86"/>
      <c r="I115" s="87">
        <v>8.3494778468862787</v>
      </c>
      <c r="J115" s="87">
        <v>8.3494778468862787</v>
      </c>
      <c r="K115" s="87"/>
      <c r="L115" s="87">
        <v>90.036681160254929</v>
      </c>
      <c r="M115" s="87">
        <v>90.036422617080802</v>
      </c>
    </row>
    <row r="116" spans="1:13" ht="15">
      <c r="A116" s="79" t="s">
        <v>198</v>
      </c>
      <c r="B116" s="79" t="s">
        <v>19</v>
      </c>
      <c r="C116" s="105" t="s">
        <v>23</v>
      </c>
      <c r="D116" s="85" t="s">
        <v>21</v>
      </c>
      <c r="E116" s="85" t="s">
        <v>195</v>
      </c>
      <c r="F116" s="110">
        <v>0.58019399999999999</v>
      </c>
      <c r="G116" s="86">
        <v>0.00038212594330267461</v>
      </c>
      <c r="H116" s="86"/>
      <c r="I116" s="87">
        <v>9.7234476743985638</v>
      </c>
      <c r="J116" s="87">
        <v>9.7234476743985638</v>
      </c>
      <c r="K116" s="87"/>
      <c r="L116" s="87">
        <v>88.39714854341824</v>
      </c>
      <c r="M116" s="87">
        <v>88.396840484011264</v>
      </c>
    </row>
    <row r="117" spans="1:13" ht="15">
      <c r="A117" s="79" t="s">
        <v>198</v>
      </c>
      <c r="B117" s="79" t="s">
        <v>19</v>
      </c>
      <c r="C117" s="105" t="s">
        <v>24</v>
      </c>
      <c r="D117" s="85" t="s">
        <v>21</v>
      </c>
      <c r="E117" s="85" t="s">
        <v>195</v>
      </c>
      <c r="F117" s="110">
        <v>7.4699419999999996</v>
      </c>
      <c r="G117" s="86">
        <v>0.0049198348020942431</v>
      </c>
      <c r="H117" s="86"/>
      <c r="I117" s="87">
        <v>11.956586811517411</v>
      </c>
      <c r="J117" s="87">
        <v>11.956586811517411</v>
      </c>
      <c r="K117" s="87"/>
      <c r="L117" s="87">
        <v>85.732350025475398</v>
      </c>
      <c r="M117" s="87">
        <v>85.731996644967296</v>
      </c>
    </row>
    <row r="118" spans="1:13" ht="15">
      <c r="A118" s="79" t="s">
        <v>198</v>
      </c>
      <c r="B118" s="79" t="s">
        <v>19</v>
      </c>
      <c r="C118" s="105" t="s">
        <v>110</v>
      </c>
      <c r="D118" s="85" t="s">
        <v>21</v>
      </c>
      <c r="E118" s="85" t="s">
        <v>195</v>
      </c>
      <c r="F118" s="110">
        <v>0.024556000000000001</v>
      </c>
      <c r="G118" s="86">
        <v>1.617301224028597E-05</v>
      </c>
      <c r="H118" s="86"/>
      <c r="I118" s="87">
        <v>12</v>
      </c>
      <c r="J118" s="87">
        <v>12</v>
      </c>
      <c r="K118" s="87"/>
      <c r="L118" s="87">
        <v>85.68</v>
      </c>
      <c r="M118" s="87">
        <v>85.680190930787603</v>
      </c>
    </row>
    <row r="119" spans="1:13" ht="15">
      <c r="A119" s="79" t="s">
        <v>198</v>
      </c>
      <c r="B119" s="79" t="s">
        <v>19</v>
      </c>
      <c r="C119" s="105" t="s">
        <v>217</v>
      </c>
      <c r="D119" s="85" t="s">
        <v>21</v>
      </c>
      <c r="E119" s="85" t="s">
        <v>195</v>
      </c>
      <c r="F119" s="110">
        <v>0.020660999999999999</v>
      </c>
      <c r="G119" s="86">
        <v>1.3607696933399104E-05</v>
      </c>
      <c r="H119" s="86"/>
      <c r="I119" s="87">
        <v>14</v>
      </c>
      <c r="J119" s="87">
        <v>14</v>
      </c>
      <c r="K119" s="87"/>
      <c r="L119" s="87">
        <v>83.293999999999997</v>
      </c>
      <c r="M119" s="87">
        <v>83.293556085918851</v>
      </c>
    </row>
    <row r="120" spans="1:13" ht="15">
      <c r="A120" s="79" t="s">
        <v>198</v>
      </c>
      <c r="B120" s="79" t="s">
        <v>19</v>
      </c>
      <c r="C120" s="105" t="s">
        <v>64</v>
      </c>
      <c r="D120" s="85" t="s">
        <v>21</v>
      </c>
      <c r="E120" s="85" t="s">
        <v>195</v>
      </c>
      <c r="F120" s="110">
        <v>2.2723179999999998</v>
      </c>
      <c r="G120" s="86">
        <v>0.00149658848459937</v>
      </c>
      <c r="H120" s="86"/>
      <c r="I120" s="87">
        <v>12.3942163904876</v>
      </c>
      <c r="J120" s="87">
        <v>12.3942163904876</v>
      </c>
      <c r="K120" s="87"/>
      <c r="L120" s="87">
        <v>85.210113437027715</v>
      </c>
      <c r="M120" s="87">
        <v>85.209765643809519</v>
      </c>
    </row>
    <row r="121" spans="1:13" ht="15">
      <c r="A121" s="79" t="s">
        <v>198</v>
      </c>
      <c r="B121" s="79" t="s">
        <v>19</v>
      </c>
      <c r="C121" s="105" t="s">
        <v>25</v>
      </c>
      <c r="D121" s="85" t="s">
        <v>21</v>
      </c>
      <c r="E121" s="85" t="s">
        <v>195</v>
      </c>
      <c r="F121" s="110">
        <v>0.36694399999999999</v>
      </c>
      <c r="G121" s="86">
        <v>0.00024167575352254008</v>
      </c>
      <c r="H121" s="86"/>
      <c r="I121" s="87">
        <v>11.000079031132817</v>
      </c>
      <c r="J121" s="87">
        <v>11.000079031132817</v>
      </c>
      <c r="K121" s="87"/>
      <c r="L121" s="87">
        <v>86.873904860142133</v>
      </c>
      <c r="M121" s="87">
        <v>86.873414043994245</v>
      </c>
    </row>
    <row r="122" spans="1:13" ht="15">
      <c r="A122" s="79" t="s">
        <v>198</v>
      </c>
      <c r="B122" s="79" t="s">
        <v>19</v>
      </c>
      <c r="C122" s="105" t="s">
        <v>26</v>
      </c>
      <c r="D122" s="85" t="s">
        <v>21</v>
      </c>
      <c r="E122" s="85" t="s">
        <v>195</v>
      </c>
      <c r="F122" s="110">
        <v>0.39940500000000001</v>
      </c>
      <c r="G122" s="86">
        <v>0.00026305513739336285</v>
      </c>
      <c r="H122" s="86"/>
      <c r="I122" s="87">
        <v>11.847162654448493</v>
      </c>
      <c r="J122" s="87">
        <v>11.847162654448493</v>
      </c>
      <c r="K122" s="87"/>
      <c r="L122" s="87">
        <v>85.862910223958181</v>
      </c>
      <c r="M122" s="87">
        <v>85.862574398032848</v>
      </c>
    </row>
    <row r="123" spans="1:13" ht="15">
      <c r="A123" s="79" t="s">
        <v>198</v>
      </c>
      <c r="B123" s="79" t="s">
        <v>19</v>
      </c>
      <c r="C123" s="105" t="s">
        <v>27</v>
      </c>
      <c r="D123" s="85" t="s">
        <v>21</v>
      </c>
      <c r="E123" s="85" t="s">
        <v>195</v>
      </c>
      <c r="F123" s="110">
        <v>5.4138140000000003</v>
      </c>
      <c r="G123" s="86">
        <v>0.0035656328428339936</v>
      </c>
      <c r="H123" s="86"/>
      <c r="I123" s="87">
        <v>10.795635202834822</v>
      </c>
      <c r="J123" s="87">
        <v>10.795635202834822</v>
      </c>
      <c r="K123" s="87"/>
      <c r="L123" s="87">
        <v>87.117445351650417</v>
      </c>
      <c r="M123" s="87">
        <v>87.11738042621144</v>
      </c>
    </row>
    <row r="124" spans="1:13" ht="15">
      <c r="A124" s="79" t="s">
        <v>198</v>
      </c>
      <c r="B124" s="79" t="s">
        <v>19</v>
      </c>
      <c r="C124" s="105" t="s">
        <v>28</v>
      </c>
      <c r="D124" s="85" t="s">
        <v>21</v>
      </c>
      <c r="E124" s="85" t="s">
        <v>195</v>
      </c>
      <c r="F124" s="110">
        <v>150.41014300000001</v>
      </c>
      <c r="G124" s="86">
        <v>0.099062757932976184</v>
      </c>
      <c r="H124" s="86"/>
      <c r="I124" s="87">
        <v>12.15314277043138</v>
      </c>
      <c r="J124" s="87">
        <v>12.15314277043138</v>
      </c>
      <c r="K124" s="87"/>
      <c r="L124" s="87">
        <v>85.497666652328121</v>
      </c>
      <c r="M124" s="87">
        <v>85.497442994711946</v>
      </c>
    </row>
    <row r="125" spans="1:13" ht="15">
      <c r="A125" s="79" t="s">
        <v>198</v>
      </c>
      <c r="B125" s="79" t="s">
        <v>19</v>
      </c>
      <c r="C125" s="105" t="s">
        <v>29</v>
      </c>
      <c r="D125" s="85" t="s">
        <v>21</v>
      </c>
      <c r="E125" s="85" t="s">
        <v>195</v>
      </c>
      <c r="F125" s="110">
        <v>9.2523309999999999</v>
      </c>
      <c r="G125" s="86">
        <v>0.0060937474553745445</v>
      </c>
      <c r="H125" s="86"/>
      <c r="I125" s="87">
        <v>9.5781091273107286</v>
      </c>
      <c r="J125" s="87">
        <v>9.5781091273107286</v>
      </c>
      <c r="K125" s="87"/>
      <c r="L125" s="87">
        <v>88.570205188941046</v>
      </c>
      <c r="M125" s="87">
        <v>88.570275504402474</v>
      </c>
    </row>
    <row r="126" spans="1:13" ht="15">
      <c r="A126" s="79" t="s">
        <v>198</v>
      </c>
      <c r="B126" s="79" t="s">
        <v>19</v>
      </c>
      <c r="C126" s="105" t="s">
        <v>30</v>
      </c>
      <c r="D126" s="85" t="s">
        <v>21</v>
      </c>
      <c r="E126" s="85" t="s">
        <v>195</v>
      </c>
      <c r="F126" s="110">
        <v>0.020895</v>
      </c>
      <c r="G126" s="86">
        <v>1.3761813437073437E-05</v>
      </c>
      <c r="H126" s="86"/>
      <c r="I126" s="87">
        <v>11</v>
      </c>
      <c r="J126" s="87">
        <v>11</v>
      </c>
      <c r="K126" s="87"/>
      <c r="L126" s="87">
        <v>86.873999999999981</v>
      </c>
      <c r="M126" s="87">
        <v>86.873508353221951</v>
      </c>
    </row>
    <row r="127" spans="1:13" ht="15">
      <c r="A127" s="79" t="s">
        <v>198</v>
      </c>
      <c r="B127" s="79" t="s">
        <v>19</v>
      </c>
      <c r="C127" s="105" t="s">
        <v>100</v>
      </c>
      <c r="D127" s="85" t="s">
        <v>21</v>
      </c>
      <c r="E127" s="85" t="s">
        <v>195</v>
      </c>
      <c r="F127" s="110">
        <v>0.77301699999999995</v>
      </c>
      <c r="G127" s="86">
        <v>0.0005091225526530843</v>
      </c>
      <c r="H127" s="86"/>
      <c r="I127" s="87">
        <v>8.8385494756260208</v>
      </c>
      <c r="J127" s="87">
        <v>8.8385494756260208</v>
      </c>
      <c r="K127" s="87"/>
      <c r="L127" s="87">
        <v>89.45247398698865</v>
      </c>
      <c r="M127" s="87">
        <v>89.452804921687331</v>
      </c>
    </row>
    <row r="128" spans="1:13" ht="15">
      <c r="A128" s="79" t="s">
        <v>198</v>
      </c>
      <c r="B128" s="79" t="s">
        <v>19</v>
      </c>
      <c r="C128" s="105" t="s">
        <v>31</v>
      </c>
      <c r="D128" s="85" t="s">
        <v>21</v>
      </c>
      <c r="E128" s="85" t="s">
        <v>195</v>
      </c>
      <c r="F128" s="110">
        <v>2.9112290000000001</v>
      </c>
      <c r="G128" s="86">
        <v>0.0019173864738261722</v>
      </c>
      <c r="H128" s="86"/>
      <c r="I128" s="87">
        <v>13.786054274672312</v>
      </c>
      <c r="J128" s="87">
        <v>13.786054274672312</v>
      </c>
      <c r="K128" s="87"/>
      <c r="L128" s="87">
        <v>83.549282412685528</v>
      </c>
      <c r="M128" s="87">
        <v>83.548861247407757</v>
      </c>
    </row>
    <row r="129" spans="1:13" ht="15">
      <c r="A129" s="79" t="s">
        <v>198</v>
      </c>
      <c r="B129" s="79" t="s">
        <v>19</v>
      </c>
      <c r="C129" s="105" t="s">
        <v>88</v>
      </c>
      <c r="D129" s="85" t="s">
        <v>21</v>
      </c>
      <c r="E129" s="85" t="s">
        <v>195</v>
      </c>
      <c r="F129" s="110">
        <v>0.083787</v>
      </c>
      <c r="G129" s="86">
        <v>5.5183587578467195E-05</v>
      </c>
      <c r="H129" s="86"/>
      <c r="I129" s="87">
        <v>13.875302851277645</v>
      </c>
      <c r="J129" s="87">
        <v>13.875302851277645</v>
      </c>
      <c r="K129" s="87"/>
      <c r="L129" s="87">
        <v>83.442796209435798</v>
      </c>
      <c r="M129" s="87">
        <v>83.442359366017101</v>
      </c>
    </row>
    <row r="130" spans="1:13" ht="15">
      <c r="A130" s="79" t="s">
        <v>198</v>
      </c>
      <c r="B130" s="79" t="s">
        <v>19</v>
      </c>
      <c r="C130" s="105" t="s">
        <v>32</v>
      </c>
      <c r="D130" s="85" t="s">
        <v>21</v>
      </c>
      <c r="E130" s="85" t="s">
        <v>195</v>
      </c>
      <c r="F130" s="110">
        <v>2.0016150000000001</v>
      </c>
      <c r="G130" s="86">
        <v>0.0013182987414619646</v>
      </c>
      <c r="H130" s="86"/>
      <c r="I130" s="87">
        <v>12.065440157073164</v>
      </c>
      <c r="J130" s="87">
        <v>12.065440157073164</v>
      </c>
      <c r="K130" s="87"/>
      <c r="L130" s="87">
        <v>85.602102635122137</v>
      </c>
      <c r="M130" s="87">
        <v>85.602100051225364</v>
      </c>
    </row>
    <row r="131" spans="1:13" ht="15">
      <c r="A131" s="79" t="s">
        <v>198</v>
      </c>
      <c r="B131" s="79" t="s">
        <v>19</v>
      </c>
      <c r="C131" s="105" t="s">
        <v>101</v>
      </c>
      <c r="D131" s="85" t="s">
        <v>21</v>
      </c>
      <c r="E131" s="85" t="s">
        <v>195</v>
      </c>
      <c r="F131" s="110">
        <v>0.0084200000000000004</v>
      </c>
      <c r="G131" s="86">
        <v>5.5455596621277024E-06</v>
      </c>
      <c r="H131" s="86"/>
      <c r="I131" s="87">
        <v>14</v>
      </c>
      <c r="J131" s="87">
        <v>14</v>
      </c>
      <c r="K131" s="87"/>
      <c r="L131" s="87">
        <v>83.293999999999997</v>
      </c>
      <c r="M131" s="87">
        <v>83.293556085918851</v>
      </c>
    </row>
    <row r="132" spans="1:13" ht="15">
      <c r="A132" s="79" t="s">
        <v>198</v>
      </c>
      <c r="B132" s="79" t="s">
        <v>19</v>
      </c>
      <c r="C132" s="105" t="s">
        <v>102</v>
      </c>
      <c r="D132" s="85" t="s">
        <v>21</v>
      </c>
      <c r="E132" s="85" t="s">
        <v>195</v>
      </c>
      <c r="F132" s="110">
        <v>0.13903299999999999</v>
      </c>
      <c r="G132" s="86">
        <v>9.156957203142527E-05</v>
      </c>
      <c r="H132" s="86"/>
      <c r="I132" s="87">
        <v>8.9928290405874858</v>
      </c>
      <c r="J132" s="87">
        <v>8.9928290405874858</v>
      </c>
      <c r="K132" s="87"/>
      <c r="L132" s="87">
        <v>89.268554954579145</v>
      </c>
      <c r="M132" s="87">
        <v>89.268700428893226</v>
      </c>
    </row>
    <row r="133" spans="1:13" ht="15">
      <c r="A133" s="79" t="s">
        <v>198</v>
      </c>
      <c r="B133" s="79" t="s">
        <v>19</v>
      </c>
      <c r="C133" s="105" t="s">
        <v>33</v>
      </c>
      <c r="D133" s="85" t="s">
        <v>21</v>
      </c>
      <c r="E133" s="85" t="s">
        <v>195</v>
      </c>
      <c r="F133" s="110">
        <v>16.917522000000002</v>
      </c>
      <c r="G133" s="86">
        <v>0.011142176672964131</v>
      </c>
      <c r="H133" s="86"/>
      <c r="I133" s="87">
        <v>12.661395859275371</v>
      </c>
      <c r="J133" s="87">
        <v>12.661395859275371</v>
      </c>
      <c r="K133" s="87"/>
      <c r="L133" s="87">
        <v>84.891244965781596</v>
      </c>
      <c r="M133" s="87">
        <v>84.890935728788349</v>
      </c>
    </row>
    <row r="134" spans="1:13" ht="15">
      <c r="A134" s="79" t="s">
        <v>198</v>
      </c>
      <c r="B134" s="79" t="s">
        <v>19</v>
      </c>
      <c r="C134" s="105" t="s">
        <v>34</v>
      </c>
      <c r="D134" s="85" t="s">
        <v>21</v>
      </c>
      <c r="E134" s="85" t="s">
        <v>195</v>
      </c>
      <c r="F134" s="110">
        <v>0.000214</v>
      </c>
      <c r="G134" s="86">
        <v>1.4094415293293685E-07</v>
      </c>
      <c r="H134" s="86"/>
      <c r="I134" s="87">
        <v>8</v>
      </c>
      <c r="J134" s="87">
        <v>8</v>
      </c>
      <c r="K134" s="87"/>
      <c r="L134" s="87">
        <v>90.452999999999989</v>
      </c>
      <c r="M134" s="87">
        <v>90.453460620525064</v>
      </c>
    </row>
    <row r="135" spans="1:13" ht="15">
      <c r="A135" s="79" t="s">
        <v>198</v>
      </c>
      <c r="B135" s="79" t="s">
        <v>19</v>
      </c>
      <c r="C135" s="105" t="s">
        <v>35</v>
      </c>
      <c r="D135" s="85" t="s">
        <v>21</v>
      </c>
      <c r="E135" s="85" t="s">
        <v>195</v>
      </c>
      <c r="F135" s="110">
        <v>16.534837</v>
      </c>
      <c r="G135" s="86">
        <v>0.010890133620790573</v>
      </c>
      <c r="H135" s="86"/>
      <c r="I135" s="87">
        <v>12.298732488260997</v>
      </c>
      <c r="J135" s="87">
        <v>12.298732488260997</v>
      </c>
      <c r="K135" s="87"/>
      <c r="L135" s="87">
        <v>85.323958805581228</v>
      </c>
      <c r="M135" s="87">
        <v>85.323708247898523</v>
      </c>
    </row>
    <row r="136" spans="1:13" ht="15">
      <c r="A136" s="79" t="s">
        <v>198</v>
      </c>
      <c r="B136" s="79" t="s">
        <v>19</v>
      </c>
      <c r="C136" s="105" t="s">
        <v>111</v>
      </c>
      <c r="D136" s="85" t="s">
        <v>21</v>
      </c>
      <c r="E136" s="85" t="s">
        <v>195</v>
      </c>
      <c r="F136" s="110">
        <v>4.0256489999999996</v>
      </c>
      <c r="G136" s="86">
        <v>0.0026513630294874965</v>
      </c>
      <c r="H136" s="86"/>
      <c r="I136" s="87">
        <v>7.8881571642237063</v>
      </c>
      <c r="J136" s="87">
        <v>7.8881571642237063</v>
      </c>
      <c r="K136" s="87"/>
      <c r="L136" s="87">
        <v>90.586540345916887</v>
      </c>
      <c r="M136" s="87">
        <v>90.586924625031372</v>
      </c>
    </row>
    <row r="137" spans="1:13" ht="15">
      <c r="A137" s="79" t="s">
        <v>198</v>
      </c>
      <c r="B137" s="79" t="s">
        <v>19</v>
      </c>
      <c r="C137" s="105" t="s">
        <v>36</v>
      </c>
      <c r="D137" s="85" t="s">
        <v>21</v>
      </c>
      <c r="E137" s="85" t="s">
        <v>195</v>
      </c>
      <c r="F137" s="110">
        <v>6.9831919999999998</v>
      </c>
      <c r="G137" s="86">
        <v>0.0045992527159255192</v>
      </c>
      <c r="H137" s="86"/>
      <c r="I137" s="87">
        <v>12.285770031813533</v>
      </c>
      <c r="J137" s="87">
        <v>12.285770031813533</v>
      </c>
      <c r="K137" s="87"/>
      <c r="L137" s="87">
        <v>85.339509466014974</v>
      </c>
      <c r="M137" s="87">
        <v>85.339176573014896</v>
      </c>
    </row>
    <row r="138" spans="1:13" ht="15">
      <c r="A138" s="79" t="s">
        <v>198</v>
      </c>
      <c r="B138" s="79" t="s">
        <v>19</v>
      </c>
      <c r="C138" s="105" t="s">
        <v>75</v>
      </c>
      <c r="D138" s="85" t="s">
        <v>21</v>
      </c>
      <c r="E138" s="85" t="s">
        <v>195</v>
      </c>
      <c r="F138" s="110">
        <v>0.50945200000000002</v>
      </c>
      <c r="G138" s="86">
        <v>0.00033553402149528295</v>
      </c>
      <c r="H138" s="86"/>
      <c r="I138" s="87">
        <v>7.709061893956644</v>
      </c>
      <c r="J138" s="87">
        <v>7.709061893956644</v>
      </c>
      <c r="K138" s="87"/>
      <c r="L138" s="87">
        <v>90.800380098615761</v>
      </c>
      <c r="M138" s="87">
        <v>90.800642131316664</v>
      </c>
    </row>
    <row r="139" spans="1:13" ht="15">
      <c r="A139" s="79" t="s">
        <v>198</v>
      </c>
      <c r="B139" s="79" t="s">
        <v>19</v>
      </c>
      <c r="C139" s="105" t="s">
        <v>159</v>
      </c>
      <c r="D139" s="85" t="s">
        <v>21</v>
      </c>
      <c r="E139" s="85" t="s">
        <v>195</v>
      </c>
      <c r="F139" s="110">
        <v>0.097697999999999993</v>
      </c>
      <c r="G139" s="86">
        <v>6.4345616136645157E-05</v>
      </c>
      <c r="H139" s="86"/>
      <c r="I139" s="87">
        <v>8</v>
      </c>
      <c r="J139" s="87">
        <v>8</v>
      </c>
      <c r="K139" s="87"/>
      <c r="L139" s="87">
        <v>90.453000000000003</v>
      </c>
      <c r="M139" s="87">
        <v>90.453460620525064</v>
      </c>
    </row>
    <row r="140" spans="1:13" ht="15">
      <c r="A140" s="79" t="s">
        <v>198</v>
      </c>
      <c r="B140" s="79" t="s">
        <v>19</v>
      </c>
      <c r="C140" s="105" t="s">
        <v>37</v>
      </c>
      <c r="D140" s="85" t="s">
        <v>21</v>
      </c>
      <c r="E140" s="85" t="s">
        <v>195</v>
      </c>
      <c r="F140" s="110">
        <v>2.7744339999999998</v>
      </c>
      <c r="G140" s="86">
        <v>0.0018272908878427089</v>
      </c>
      <c r="H140" s="86"/>
      <c r="I140" s="87">
        <v>13.437630522117304</v>
      </c>
      <c r="J140" s="87">
        <v>13.437630522117304</v>
      </c>
      <c r="K140" s="87"/>
      <c r="L140" s="87">
        <v>83.965032384262912</v>
      </c>
      <c r="M140" s="87">
        <v>83.964641381721592</v>
      </c>
    </row>
    <row r="141" spans="1:13" ht="15">
      <c r="A141" s="79" t="s">
        <v>198</v>
      </c>
      <c r="B141" s="79" t="s">
        <v>19</v>
      </c>
      <c r="C141" s="105" t="s">
        <v>38</v>
      </c>
      <c r="D141" s="85" t="s">
        <v>21</v>
      </c>
      <c r="E141" s="85" t="s">
        <v>195</v>
      </c>
      <c r="F141" s="110">
        <v>4.8579619999999997</v>
      </c>
      <c r="G141" s="86">
        <v>0.0031995389676186714</v>
      </c>
      <c r="H141" s="86"/>
      <c r="I141" s="87">
        <v>13.339979810463729</v>
      </c>
      <c r="J141" s="87">
        <v>13.339979810463729</v>
      </c>
      <c r="K141" s="87"/>
      <c r="L141" s="87">
        <v>84.081539887302498</v>
      </c>
      <c r="M141" s="87">
        <v>84.081169677250912</v>
      </c>
    </row>
    <row r="142" spans="1:13" ht="15">
      <c r="A142" s="79" t="s">
        <v>198</v>
      </c>
      <c r="B142" s="79" t="s">
        <v>19</v>
      </c>
      <c r="C142" s="105" t="s">
        <v>113</v>
      </c>
      <c r="D142" s="85" t="s">
        <v>21</v>
      </c>
      <c r="E142" s="85" t="s">
        <v>195</v>
      </c>
      <c r="F142" s="110">
        <v>0.0012149999999999999</v>
      </c>
      <c r="G142" s="86">
        <v>8.0022030753980494E-07</v>
      </c>
      <c r="H142" s="86"/>
      <c r="I142" s="87">
        <v>14</v>
      </c>
      <c r="J142" s="87">
        <v>14</v>
      </c>
      <c r="K142" s="87"/>
      <c r="L142" s="87">
        <v>83.293999999999997</v>
      </c>
      <c r="M142" s="87">
        <v>83.293556085918866</v>
      </c>
    </row>
    <row r="143" spans="1:13" ht="15">
      <c r="A143" s="79" t="s">
        <v>198</v>
      </c>
      <c r="B143" s="79" t="s">
        <v>19</v>
      </c>
      <c r="C143" s="105" t="s">
        <v>89</v>
      </c>
      <c r="D143" s="85" t="s">
        <v>21</v>
      </c>
      <c r="E143" s="85" t="s">
        <v>195</v>
      </c>
      <c r="F143" s="110">
        <v>0.39241100000000001</v>
      </c>
      <c r="G143" s="86">
        <v>0.00025844876633909666</v>
      </c>
      <c r="H143" s="86"/>
      <c r="I143" s="87">
        <v>12.994294247612835</v>
      </c>
      <c r="J143" s="87">
        <v>12.994294247612835</v>
      </c>
      <c r="K143" s="87"/>
      <c r="L143" s="87">
        <v>84.493974580223295</v>
      </c>
      <c r="M143" s="87">
        <v>84.493682282084933</v>
      </c>
    </row>
    <row r="144" spans="1:13" ht="15">
      <c r="A144" s="79" t="s">
        <v>198</v>
      </c>
      <c r="B144" s="79" t="s">
        <v>19</v>
      </c>
      <c r="C144" s="105" t="s">
        <v>39</v>
      </c>
      <c r="D144" s="85" t="s">
        <v>21</v>
      </c>
      <c r="E144" s="85" t="s">
        <v>195</v>
      </c>
      <c r="F144" s="110">
        <v>1.1535899999999999</v>
      </c>
      <c r="G144" s="86">
        <v>0.00075977460458834863</v>
      </c>
      <c r="H144" s="86"/>
      <c r="I144" s="87">
        <v>13.204154855711302</v>
      </c>
      <c r="J144" s="87">
        <v>13.204154855711302</v>
      </c>
      <c r="K144" s="87"/>
      <c r="L144" s="87">
        <v>84.243614122001745</v>
      </c>
      <c r="M144" s="87">
        <v>84.243251962158325</v>
      </c>
    </row>
    <row r="145" spans="1:13" ht="15">
      <c r="A145" s="79" t="s">
        <v>198</v>
      </c>
      <c r="B145" s="79" t="s">
        <v>19</v>
      </c>
      <c r="C145" s="105" t="s">
        <v>40</v>
      </c>
      <c r="D145" s="85" t="s">
        <v>21</v>
      </c>
      <c r="E145" s="85" t="s">
        <v>195</v>
      </c>
      <c r="F145" s="110">
        <v>1.247031</v>
      </c>
      <c r="G145" s="86">
        <v>0.00082131648586968769</v>
      </c>
      <c r="H145" s="86"/>
      <c r="I145" s="87">
        <v>10.159916633989051</v>
      </c>
      <c r="J145" s="87">
        <v>10.159916633989051</v>
      </c>
      <c r="K145" s="87"/>
      <c r="L145" s="87">
        <v>87.875986658711781</v>
      </c>
      <c r="M145" s="87">
        <v>87.875994470180146</v>
      </c>
    </row>
    <row r="146" spans="1:13" ht="15">
      <c r="A146" s="79" t="s">
        <v>198</v>
      </c>
      <c r="B146" s="79" t="s">
        <v>19</v>
      </c>
      <c r="C146" s="105" t="s">
        <v>41</v>
      </c>
      <c r="D146" s="85" t="s">
        <v>21</v>
      </c>
      <c r="E146" s="85" t="s">
        <v>195</v>
      </c>
      <c r="F146" s="110">
        <v>1.6794500000000001</v>
      </c>
      <c r="G146" s="86">
        <v>0.001106115222631873</v>
      </c>
      <c r="H146" s="86"/>
      <c r="I146" s="87">
        <v>10.553489535264521</v>
      </c>
      <c r="J146" s="87">
        <v>10.553489535264521</v>
      </c>
      <c r="K146" s="87"/>
      <c r="L146" s="87">
        <v>87.406311998570899</v>
      </c>
      <c r="M146" s="87">
        <v>87.406337070090061</v>
      </c>
    </row>
    <row r="147" spans="1:13" ht="15">
      <c r="A147" s="79" t="s">
        <v>198</v>
      </c>
      <c r="B147" s="79" t="s">
        <v>19</v>
      </c>
      <c r="C147" s="105" t="s">
        <v>42</v>
      </c>
      <c r="D147" s="85" t="s">
        <v>21</v>
      </c>
      <c r="E147" s="85" t="s">
        <v>195</v>
      </c>
      <c r="F147" s="110">
        <v>0.72439500000000001</v>
      </c>
      <c r="G147" s="86">
        <v>0.0004770992507656766</v>
      </c>
      <c r="H147" s="86"/>
      <c r="I147" s="87">
        <v>10.288602212881093</v>
      </c>
      <c r="J147" s="87">
        <v>10.288602212881093</v>
      </c>
      <c r="K147" s="87"/>
      <c r="L147" s="87">
        <v>87.722402661531333</v>
      </c>
      <c r="M147" s="87">
        <v>87.722431726872202</v>
      </c>
    </row>
    <row r="148" spans="1:13" ht="15">
      <c r="A148" s="79" t="s">
        <v>198</v>
      </c>
      <c r="B148" s="79" t="s">
        <v>19</v>
      </c>
      <c r="C148" s="105" t="s">
        <v>103</v>
      </c>
      <c r="D148" s="85" t="s">
        <v>21</v>
      </c>
      <c r="E148" s="85" t="s">
        <v>195</v>
      </c>
      <c r="F148" s="110">
        <v>0.01779</v>
      </c>
      <c r="G148" s="86">
        <v>1.1716805984471713E-05</v>
      </c>
      <c r="H148" s="86"/>
      <c r="I148" s="87">
        <v>9</v>
      </c>
      <c r="J148" s="87">
        <v>9</v>
      </c>
      <c r="K148" s="87"/>
      <c r="L148" s="87">
        <v>89.26</v>
      </c>
      <c r="M148" s="87">
        <v>89.260143198090702</v>
      </c>
    </row>
    <row r="149" spans="1:13" ht="15">
      <c r="A149" s="79" t="s">
        <v>198</v>
      </c>
      <c r="B149" s="79" t="s">
        <v>19</v>
      </c>
      <c r="C149" s="105" t="s">
        <v>77</v>
      </c>
      <c r="D149" s="85" t="s">
        <v>21</v>
      </c>
      <c r="E149" s="85" t="s">
        <v>195</v>
      </c>
      <c r="F149" s="110">
        <v>0.0041850000000000004</v>
      </c>
      <c r="G149" s="86">
        <v>2.7563143926371063E-06</v>
      </c>
      <c r="H149" s="86"/>
      <c r="I149" s="87">
        <v>9.7230585424133817</v>
      </c>
      <c r="J149" s="87">
        <v>9.7230585424133817</v>
      </c>
      <c r="K149" s="87"/>
      <c r="L149" s="87">
        <v>88.397613142174436</v>
      </c>
      <c r="M149" s="87">
        <v>88.397304841988813</v>
      </c>
    </row>
    <row r="150" spans="1:13" ht="15">
      <c r="A150" s="79" t="s">
        <v>198</v>
      </c>
      <c r="B150" s="79" t="s">
        <v>19</v>
      </c>
      <c r="C150" s="105" t="s">
        <v>43</v>
      </c>
      <c r="D150" s="85" t="s">
        <v>21</v>
      </c>
      <c r="E150" s="85" t="s">
        <v>195</v>
      </c>
      <c r="F150" s="110">
        <v>49.00403</v>
      </c>
      <c r="G150" s="86">
        <v>0.032274913545094513</v>
      </c>
      <c r="H150" s="86"/>
      <c r="I150" s="87">
        <v>9.9325252433320284</v>
      </c>
      <c r="J150" s="87">
        <v>9.9325252433320284</v>
      </c>
      <c r="K150" s="87"/>
      <c r="L150" s="87">
        <v>88.147273781503301</v>
      </c>
      <c r="M150" s="87">
        <v>88.147344578362734</v>
      </c>
    </row>
    <row r="151" spans="1:13" ht="15">
      <c r="A151" s="79" t="s">
        <v>198</v>
      </c>
      <c r="B151" s="79" t="s">
        <v>19</v>
      </c>
      <c r="C151" s="105" t="s">
        <v>45</v>
      </c>
      <c r="D151" s="85" t="s">
        <v>21</v>
      </c>
      <c r="E151" s="85" t="s">
        <v>195</v>
      </c>
      <c r="F151" s="110">
        <v>23.421402</v>
      </c>
      <c r="G151" s="86">
        <v>0.015425746099961651</v>
      </c>
      <c r="H151" s="86"/>
      <c r="I151" s="87">
        <v>11.538511955859859</v>
      </c>
      <c r="J151" s="87">
        <v>11.538511955859859</v>
      </c>
      <c r="K151" s="87"/>
      <c r="L151" s="87">
        <v>86.231141668547409</v>
      </c>
      <c r="M151" s="87">
        <v>86.230892654105233</v>
      </c>
    </row>
    <row r="152" spans="1:13" ht="15">
      <c r="A152" s="79" t="s">
        <v>198</v>
      </c>
      <c r="B152" s="79" t="s">
        <v>19</v>
      </c>
      <c r="C152" s="105" t="s">
        <v>46</v>
      </c>
      <c r="D152" s="85" t="s">
        <v>21</v>
      </c>
      <c r="E152" s="85" t="s">
        <v>195</v>
      </c>
      <c r="F152" s="110">
        <v>0.071652999999999994</v>
      </c>
      <c r="G152" s="86">
        <v>4.7191922383662257E-05</v>
      </c>
      <c r="H152" s="86"/>
      <c r="I152" s="87">
        <v>11.160328248642765</v>
      </c>
      <c r="J152" s="87">
        <v>11.160328248642765</v>
      </c>
      <c r="K152" s="87"/>
      <c r="L152" s="87">
        <v>86.682328778976455</v>
      </c>
      <c r="M152" s="87">
        <v>86.682185860808147</v>
      </c>
    </row>
    <row r="153" spans="1:13" ht="15">
      <c r="A153" s="79" t="s">
        <v>198</v>
      </c>
      <c r="B153" s="79" t="s">
        <v>19</v>
      </c>
      <c r="C153" s="105" t="s">
        <v>116</v>
      </c>
      <c r="D153" s="85" t="s">
        <v>21</v>
      </c>
      <c r="E153" s="85" t="s">
        <v>195</v>
      </c>
      <c r="F153" s="110">
        <v>0.059501999999999999</v>
      </c>
      <c r="G153" s="86">
        <v>3.9189060690727143E-05</v>
      </c>
      <c r="H153" s="86"/>
      <c r="I153" s="87">
        <v>9.1909179523377365</v>
      </c>
      <c r="J153" s="87">
        <v>9.1909179523377365</v>
      </c>
      <c r="K153" s="87"/>
      <c r="L153" s="87">
        <v>89.032196699270628</v>
      </c>
      <c r="M153" s="87">
        <v>89.032317479310578</v>
      </c>
    </row>
    <row r="154" spans="1:13" ht="15">
      <c r="A154" s="79" t="s">
        <v>198</v>
      </c>
      <c r="B154" s="79" t="s">
        <v>19</v>
      </c>
      <c r="C154" s="105" t="s">
        <v>117</v>
      </c>
      <c r="D154" s="85" t="s">
        <v>21</v>
      </c>
      <c r="E154" s="85" t="s">
        <v>195</v>
      </c>
      <c r="F154" s="110">
        <v>2.052368</v>
      </c>
      <c r="G154" s="86">
        <v>0.0013517255573208679</v>
      </c>
      <c r="H154" s="86"/>
      <c r="I154" s="87">
        <v>10.323550162543949</v>
      </c>
      <c r="J154" s="87">
        <v>10.323550162543949</v>
      </c>
      <c r="K154" s="87"/>
      <c r="L154" s="87">
        <v>87.680619890779838</v>
      </c>
      <c r="M154" s="87">
        <v>87.680727729661129</v>
      </c>
    </row>
    <row r="155" spans="1:13" ht="15">
      <c r="A155" s="79" t="s">
        <v>198</v>
      </c>
      <c r="B155" s="79" t="s">
        <v>19</v>
      </c>
      <c r="C155" s="105" t="s">
        <v>94</v>
      </c>
      <c r="D155" s="85" t="s">
        <v>21</v>
      </c>
      <c r="E155" s="85" t="s">
        <v>195</v>
      </c>
      <c r="F155" s="110">
        <v>0.048016000000000003</v>
      </c>
      <c r="G155" s="86">
        <v>3.1624179659943438E-05</v>
      </c>
      <c r="H155" s="86"/>
      <c r="I155" s="87">
        <v>9</v>
      </c>
      <c r="J155" s="87">
        <v>9</v>
      </c>
      <c r="K155" s="87"/>
      <c r="L155" s="87">
        <v>89.26</v>
      </c>
      <c r="M155" s="87">
        <v>89.260143198090702</v>
      </c>
    </row>
    <row r="156" spans="1:13" ht="15">
      <c r="A156" s="79" t="s">
        <v>198</v>
      </c>
      <c r="B156" s="79" t="s">
        <v>19</v>
      </c>
      <c r="C156" s="105" t="s">
        <v>48</v>
      </c>
      <c r="D156" s="85" t="s">
        <v>21</v>
      </c>
      <c r="E156" s="85" t="s">
        <v>195</v>
      </c>
      <c r="F156" s="110">
        <v>3.0766170000000002</v>
      </c>
      <c r="G156" s="86">
        <v>0.0020263139110470721</v>
      </c>
      <c r="H156" s="86"/>
      <c r="I156" s="87">
        <v>12.723445589750041</v>
      </c>
      <c r="J156" s="87">
        <v>12.723445589750041</v>
      </c>
      <c r="K156" s="87"/>
      <c r="L156" s="87">
        <v>84.817185281755911</v>
      </c>
      <c r="M156" s="87">
        <v>84.816890704355572</v>
      </c>
    </row>
    <row r="157" spans="1:13" ht="15">
      <c r="A157" s="79" t="s">
        <v>198</v>
      </c>
      <c r="B157" s="79" t="s">
        <v>19</v>
      </c>
      <c r="C157" s="105" t="s">
        <v>78</v>
      </c>
      <c r="D157" s="85" t="s">
        <v>21</v>
      </c>
      <c r="E157" s="85" t="s">
        <v>195</v>
      </c>
      <c r="F157" s="110">
        <v>1.552251</v>
      </c>
      <c r="G157" s="86">
        <v>0.0010223397305341316</v>
      </c>
      <c r="H157" s="86"/>
      <c r="I157" s="87">
        <v>7.9584023460123392</v>
      </c>
      <c r="J157" s="87">
        <v>7.9584023460123392</v>
      </c>
      <c r="K157" s="87"/>
      <c r="L157" s="87">
        <v>90.502779787547254</v>
      </c>
      <c r="M157" s="87">
        <v>90.503099825760927</v>
      </c>
    </row>
    <row r="158" spans="1:13" ht="15">
      <c r="A158" s="79" t="s">
        <v>198</v>
      </c>
      <c r="B158" s="79" t="s">
        <v>19</v>
      </c>
      <c r="C158" s="105" t="s">
        <v>68</v>
      </c>
      <c r="D158" s="85" t="s">
        <v>21</v>
      </c>
      <c r="E158" s="85" t="s">
        <v>195</v>
      </c>
      <c r="F158" s="110">
        <v>1.5367</v>
      </c>
      <c r="G158" s="86">
        <v>0.0010120975692151592</v>
      </c>
      <c r="H158" s="86"/>
      <c r="I158" s="87">
        <v>10.758198086809397</v>
      </c>
      <c r="J158" s="87">
        <v>10.758198086809397</v>
      </c>
      <c r="K158" s="87"/>
      <c r="L158" s="87">
        <v>87.162468154486888</v>
      </c>
      <c r="M158" s="87">
        <v>87.16205478901027</v>
      </c>
    </row>
    <row r="159" spans="1:13" ht="15">
      <c r="A159" s="79" t="s">
        <v>198</v>
      </c>
      <c r="B159" s="79" t="s">
        <v>19</v>
      </c>
      <c r="C159" s="105" t="s">
        <v>118</v>
      </c>
      <c r="D159" s="85" t="s">
        <v>21</v>
      </c>
      <c r="E159" s="85" t="s">
        <v>195</v>
      </c>
      <c r="F159" s="110">
        <v>0.59252300000000002</v>
      </c>
      <c r="G159" s="86">
        <v>0.00039024603891720818</v>
      </c>
      <c r="H159" s="86"/>
      <c r="I159" s="87">
        <v>8.7014090592263926</v>
      </c>
      <c r="J159" s="87">
        <v>8.7014090592263926</v>
      </c>
      <c r="K159" s="87"/>
      <c r="L159" s="87">
        <v>89.616681632611758</v>
      </c>
      <c r="M159" s="87">
        <v>89.61645696989693</v>
      </c>
    </row>
    <row r="160" spans="1:13" ht="15">
      <c r="A160" s="79" t="s">
        <v>198</v>
      </c>
      <c r="B160" s="79" t="s">
        <v>19</v>
      </c>
      <c r="C160" s="105" t="s">
        <v>49</v>
      </c>
      <c r="D160" s="85" t="s">
        <v>21</v>
      </c>
      <c r="E160" s="85" t="s">
        <v>195</v>
      </c>
      <c r="F160" s="110">
        <v>3.025023</v>
      </c>
      <c r="G160" s="86">
        <v>0.0019923331978394928</v>
      </c>
      <c r="H160" s="86"/>
      <c r="I160" s="87">
        <v>10.764424931645149</v>
      </c>
      <c r="J160" s="87">
        <v>10.764424931645149</v>
      </c>
      <c r="K160" s="87"/>
      <c r="L160" s="87">
        <v>87.154490756599202</v>
      </c>
      <c r="M160" s="87">
        <v>87.154624186580975</v>
      </c>
    </row>
    <row r="161" spans="1:13" ht="15">
      <c r="A161" s="79" t="s">
        <v>198</v>
      </c>
      <c r="B161" s="79" t="s">
        <v>19</v>
      </c>
      <c r="C161" s="105" t="s">
        <v>119</v>
      </c>
      <c r="D161" s="85" t="s">
        <v>21</v>
      </c>
      <c r="E161" s="85" t="s">
        <v>195</v>
      </c>
      <c r="F161" s="110">
        <v>4.5742149999999997</v>
      </c>
      <c r="G161" s="86">
        <v>0.0030126582173277275</v>
      </c>
      <c r="H161" s="86"/>
      <c r="I161" s="87">
        <v>14</v>
      </c>
      <c r="J161" s="87">
        <v>14</v>
      </c>
      <c r="K161" s="87"/>
      <c r="L161" s="87">
        <v>83.293999999999997</v>
      </c>
      <c r="M161" s="87">
        <v>83.293556085918866</v>
      </c>
    </row>
    <row r="162" spans="1:13" ht="15">
      <c r="A162" s="79" t="s">
        <v>198</v>
      </c>
      <c r="B162" s="79" t="s">
        <v>19</v>
      </c>
      <c r="C162" s="105" t="s">
        <v>79</v>
      </c>
      <c r="D162" s="85" t="s">
        <v>21</v>
      </c>
      <c r="E162" s="85" t="s">
        <v>195</v>
      </c>
      <c r="F162" s="110">
        <v>0.0052969999999999996</v>
      </c>
      <c r="G162" s="86">
        <v>3.4886970938587217E-06</v>
      </c>
      <c r="H162" s="86"/>
      <c r="I162" s="87">
        <v>8</v>
      </c>
      <c r="J162" s="87">
        <v>8</v>
      </c>
      <c r="K162" s="87"/>
      <c r="L162" s="87">
        <v>90.453000000000003</v>
      </c>
      <c r="M162" s="87">
        <v>90.45346062052505</v>
      </c>
    </row>
    <row r="163" spans="1:13" ht="15">
      <c r="A163" s="79" t="s">
        <v>198</v>
      </c>
      <c r="B163" s="79" t="s">
        <v>19</v>
      </c>
      <c r="C163" s="105" t="s">
        <v>50</v>
      </c>
      <c r="D163" s="85" t="s">
        <v>21</v>
      </c>
      <c r="E163" s="85" t="s">
        <v>195</v>
      </c>
      <c r="F163" s="110">
        <v>0.96013599999999999</v>
      </c>
      <c r="G163" s="86">
        <v>0.00063236240757204797</v>
      </c>
      <c r="H163" s="86"/>
      <c r="I163" s="87">
        <v>9.0409160785555382</v>
      </c>
      <c r="J163" s="87">
        <v>9.0409160785555382</v>
      </c>
      <c r="K163" s="87"/>
      <c r="L163" s="87">
        <v>89.211161491705354</v>
      </c>
      <c r="M163" s="87">
        <v>89.211317328692672</v>
      </c>
    </row>
    <row r="164" spans="1:13" ht="15">
      <c r="A164" s="79" t="s">
        <v>198</v>
      </c>
      <c r="B164" s="79" t="s">
        <v>19</v>
      </c>
      <c r="C164" s="105" t="s">
        <v>51</v>
      </c>
      <c r="D164" s="85" t="s">
        <v>21</v>
      </c>
      <c r="E164" s="85" t="s">
        <v>195</v>
      </c>
      <c r="F164" s="110">
        <v>10.04194</v>
      </c>
      <c r="G164" s="86">
        <v>0.0066137977902026909</v>
      </c>
      <c r="H164" s="86"/>
      <c r="I164" s="87">
        <v>11.198800829321824</v>
      </c>
      <c r="J164" s="87">
        <v>11.198800829321824</v>
      </c>
      <c r="K164" s="87"/>
      <c r="L164" s="87">
        <v>86.636402304634373</v>
      </c>
      <c r="M164" s="87">
        <v>86.636275859997838</v>
      </c>
    </row>
    <row r="165" spans="1:13" ht="15">
      <c r="A165" s="79" t="s">
        <v>198</v>
      </c>
      <c r="B165" s="79" t="s">
        <v>19</v>
      </c>
      <c r="C165" s="105" t="s">
        <v>52</v>
      </c>
      <c r="D165" s="85" t="s">
        <v>21</v>
      </c>
      <c r="E165" s="85" t="s">
        <v>195</v>
      </c>
      <c r="F165" s="110">
        <v>2.9058989999999998</v>
      </c>
      <c r="G165" s="86">
        <v>0.0019138760423535899</v>
      </c>
      <c r="H165" s="86"/>
      <c r="I165" s="87">
        <v>11.140912674528606</v>
      </c>
      <c r="J165" s="87">
        <v>11.140912674528606</v>
      </c>
      <c r="K165" s="87"/>
      <c r="L165" s="87">
        <v>86.705459111965013</v>
      </c>
      <c r="M165" s="87">
        <v>86.705354803665145</v>
      </c>
    </row>
    <row r="166" spans="1:13" ht="15">
      <c r="A166" s="79" t="s">
        <v>198</v>
      </c>
      <c r="B166" s="79" t="s">
        <v>19</v>
      </c>
      <c r="C166" s="105" t="s">
        <v>104</v>
      </c>
      <c r="D166" s="85" t="s">
        <v>21</v>
      </c>
      <c r="E166" s="85" t="s">
        <v>195</v>
      </c>
      <c r="F166" s="110">
        <v>35.593862999999999</v>
      </c>
      <c r="G166" s="86">
        <v>0.023442742383859825</v>
      </c>
      <c r="H166" s="86"/>
      <c r="I166" s="87">
        <v>10.667735699269281</v>
      </c>
      <c r="J166" s="87">
        <v>10.667735699269281</v>
      </c>
      <c r="K166" s="87"/>
      <c r="L166" s="87">
        <v>87.269998012663052</v>
      </c>
      <c r="M166" s="87">
        <v>87.27000513213693</v>
      </c>
    </row>
    <row r="167" spans="1:13" ht="15">
      <c r="A167" s="79" t="s">
        <v>198</v>
      </c>
      <c r="B167" s="79" t="s">
        <v>19</v>
      </c>
      <c r="C167" s="105" t="s">
        <v>122</v>
      </c>
      <c r="D167" s="85" t="s">
        <v>21</v>
      </c>
      <c r="E167" s="85" t="s">
        <v>195</v>
      </c>
      <c r="F167" s="110">
        <v>7.1813120000000001</v>
      </c>
      <c r="G167" s="86">
        <v>0.0047297380223697881</v>
      </c>
      <c r="H167" s="86"/>
      <c r="I167" s="87">
        <v>10.226920512574861</v>
      </c>
      <c r="J167" s="87">
        <v>10.226920512574861</v>
      </c>
      <c r="K167" s="87"/>
      <c r="L167" s="87">
        <v>87.795980947771113</v>
      </c>
      <c r="M167" s="87">
        <v>87.796037574493027</v>
      </c>
    </row>
    <row r="168" spans="1:13" ht="15">
      <c r="A168" s="79" t="s">
        <v>198</v>
      </c>
      <c r="B168" s="79" t="s">
        <v>19</v>
      </c>
      <c r="C168" s="105" t="s">
        <v>69</v>
      </c>
      <c r="D168" s="85" t="s">
        <v>21</v>
      </c>
      <c r="E168" s="85" t="s">
        <v>195</v>
      </c>
      <c r="F168" s="110">
        <v>66.007368</v>
      </c>
      <c r="G168" s="86">
        <v>0.043473610140619824</v>
      </c>
      <c r="H168" s="86"/>
      <c r="I168" s="87">
        <v>10.162441002040863</v>
      </c>
      <c r="J168" s="87">
        <v>10.162441002040863</v>
      </c>
      <c r="K168" s="87"/>
      <c r="L168" s="87">
        <v>87.872924326705487</v>
      </c>
      <c r="M168" s="87">
        <v>87.872982097803273</v>
      </c>
    </row>
    <row r="169" spans="1:13" ht="15">
      <c r="A169" s="79" t="s">
        <v>198</v>
      </c>
      <c r="B169" s="79" t="s">
        <v>19</v>
      </c>
      <c r="C169" s="105" t="s">
        <v>123</v>
      </c>
      <c r="D169" s="85" t="s">
        <v>21</v>
      </c>
      <c r="E169" s="85" t="s">
        <v>195</v>
      </c>
      <c r="F169" s="110">
        <v>0.16789799999999999</v>
      </c>
      <c r="G169" s="86">
        <v>0.000110580567238945</v>
      </c>
      <c r="H169" s="86"/>
      <c r="I169" s="87">
        <v>9.1464043645546695</v>
      </c>
      <c r="J169" s="87">
        <v>9.1464043645546695</v>
      </c>
      <c r="K169" s="87"/>
      <c r="L169" s="87">
        <v>89.085316585069521</v>
      </c>
      <c r="M169" s="87">
        <v>89.085436319147178</v>
      </c>
    </row>
    <row r="170" spans="1:13" ht="15">
      <c r="A170" s="79" t="s">
        <v>198</v>
      </c>
      <c r="B170" s="79" t="s">
        <v>19</v>
      </c>
      <c r="C170" s="105" t="s">
        <v>106</v>
      </c>
      <c r="D170" s="85" t="s">
        <v>21</v>
      </c>
      <c r="E170" s="85" t="s">
        <v>195</v>
      </c>
      <c r="F170" s="110">
        <v>1.515657</v>
      </c>
      <c r="G170" s="86">
        <v>0.00099823828038259933</v>
      </c>
      <c r="H170" s="86"/>
      <c r="I170" s="87">
        <v>9.9764438787931571</v>
      </c>
      <c r="J170" s="87">
        <v>9.9764438787931571</v>
      </c>
      <c r="K170" s="87"/>
      <c r="L170" s="87">
        <v>88.095111748238537</v>
      </c>
      <c r="M170" s="87">
        <v>88.09493570549742</v>
      </c>
    </row>
    <row r="171" spans="1:13" ht="15">
      <c r="A171" s="79" t="s">
        <v>198</v>
      </c>
      <c r="B171" s="79" t="s">
        <v>19</v>
      </c>
      <c r="C171" s="105" t="s">
        <v>53</v>
      </c>
      <c r="D171" s="85" t="s">
        <v>21</v>
      </c>
      <c r="E171" s="85" t="s">
        <v>195</v>
      </c>
      <c r="F171" s="110">
        <v>34.935938999999998</v>
      </c>
      <c r="G171" s="86">
        <v>0.023009422099400711</v>
      </c>
      <c r="H171" s="86"/>
      <c r="I171" s="87">
        <v>13.786655684279733</v>
      </c>
      <c r="J171" s="87">
        <v>13.786655684279733</v>
      </c>
      <c r="K171" s="87"/>
      <c r="L171" s="87">
        <v>83.548583157017745</v>
      </c>
      <c r="M171" s="87">
        <v>83.548143574845199</v>
      </c>
    </row>
    <row r="172" spans="1:13" ht="15">
      <c r="A172" s="79" t="s">
        <v>198</v>
      </c>
      <c r="B172" s="79" t="s">
        <v>19</v>
      </c>
      <c r="C172" s="105" t="s">
        <v>54</v>
      </c>
      <c r="D172" s="85" t="s">
        <v>21</v>
      </c>
      <c r="E172" s="85" t="s">
        <v>195</v>
      </c>
      <c r="F172" s="110">
        <v>1.4491830000000001</v>
      </c>
      <c r="G172" s="86">
        <v>0.00095445733822342174</v>
      </c>
      <c r="H172" s="86"/>
      <c r="I172" s="87">
        <v>11.506196939930982</v>
      </c>
      <c r="J172" s="87">
        <v>11.506196939930982</v>
      </c>
      <c r="K172" s="87"/>
      <c r="L172" s="87">
        <v>86.269796911777178</v>
      </c>
      <c r="M172" s="87">
        <v>86.269454725619354</v>
      </c>
    </row>
    <row r="173" spans="1:13" ht="15">
      <c r="A173" s="79" t="s">
        <v>198</v>
      </c>
      <c r="B173" s="79" t="s">
        <v>19</v>
      </c>
      <c r="C173" s="105" t="s">
        <v>124</v>
      </c>
      <c r="D173" s="85" t="s">
        <v>21</v>
      </c>
      <c r="E173" s="85" t="s">
        <v>195</v>
      </c>
      <c r="F173" s="110">
        <v>0.29547899999999999</v>
      </c>
      <c r="G173" s="86">
        <v>0.00019460765123584695</v>
      </c>
      <c r="H173" s="86"/>
      <c r="I173" s="87">
        <v>10.855813780336335</v>
      </c>
      <c r="J173" s="87">
        <v>10.855813780336335</v>
      </c>
      <c r="K173" s="87"/>
      <c r="L173" s="87">
        <v>87.04601416005876</v>
      </c>
      <c r="M173" s="87">
        <v>87.045568281221549</v>
      </c>
    </row>
    <row r="174" spans="1:13" ht="15">
      <c r="A174" s="79" t="s">
        <v>198</v>
      </c>
      <c r="B174" s="79" t="s">
        <v>19</v>
      </c>
      <c r="C174" s="105" t="s">
        <v>90</v>
      </c>
      <c r="D174" s="85" t="s">
        <v>21</v>
      </c>
      <c r="E174" s="85" t="s">
        <v>195</v>
      </c>
      <c r="F174" s="110">
        <v>1.106339</v>
      </c>
      <c r="G174" s="86">
        <v>0.00072865426734426361</v>
      </c>
      <c r="H174" s="86"/>
      <c r="I174" s="87">
        <v>13.622888644439001</v>
      </c>
      <c r="J174" s="87">
        <v>13.622888644439001</v>
      </c>
      <c r="K174" s="87"/>
      <c r="L174" s="87">
        <v>83.743977120936691</v>
      </c>
      <c r="M174" s="87">
        <v>83.743569636707647</v>
      </c>
    </row>
    <row r="175" spans="1:13" ht="15">
      <c r="A175" s="79" t="s">
        <v>198</v>
      </c>
      <c r="B175" s="79" t="s">
        <v>19</v>
      </c>
      <c r="C175" s="105" t="s">
        <v>91</v>
      </c>
      <c r="D175" s="85" t="s">
        <v>21</v>
      </c>
      <c r="E175" s="85" t="s">
        <v>195</v>
      </c>
      <c r="F175" s="110">
        <v>0.102171</v>
      </c>
      <c r="G175" s="86">
        <v>6.7291612379958364E-05</v>
      </c>
      <c r="H175" s="86"/>
      <c r="I175" s="87">
        <v>14</v>
      </c>
      <c r="J175" s="87">
        <v>14</v>
      </c>
      <c r="K175" s="87"/>
      <c r="L175" s="87">
        <v>83.293999999999997</v>
      </c>
      <c r="M175" s="87">
        <v>83.293556085918851</v>
      </c>
    </row>
    <row r="176" spans="1:13" ht="15">
      <c r="A176" s="79" t="s">
        <v>198</v>
      </c>
      <c r="B176" s="79" t="s">
        <v>19</v>
      </c>
      <c r="C176" s="105" t="s">
        <v>80</v>
      </c>
      <c r="D176" s="85" t="s">
        <v>21</v>
      </c>
      <c r="E176" s="85" t="s">
        <v>195</v>
      </c>
      <c r="F176" s="110">
        <v>0.001111</v>
      </c>
      <c r="G176" s="86">
        <v>7.3172408368454601E-07</v>
      </c>
      <c r="H176" s="86"/>
      <c r="I176" s="87">
        <v>14</v>
      </c>
      <c r="J176" s="87">
        <v>14</v>
      </c>
      <c r="K176" s="87"/>
      <c r="L176" s="87">
        <v>83.293999999999997</v>
      </c>
      <c r="M176" s="87">
        <v>83.293556085918866</v>
      </c>
    </row>
    <row r="177" spans="1:13" ht="15">
      <c r="A177" s="79" t="s">
        <v>198</v>
      </c>
      <c r="B177" s="79" t="s">
        <v>19</v>
      </c>
      <c r="C177" s="105" t="s">
        <v>125</v>
      </c>
      <c r="D177" s="85" t="s">
        <v>21</v>
      </c>
      <c r="E177" s="85" t="s">
        <v>195</v>
      </c>
      <c r="F177" s="110">
        <v>13.586205</v>
      </c>
      <c r="G177" s="86">
        <v>0.0089481128752253794</v>
      </c>
      <c r="H177" s="86"/>
      <c r="I177" s="87">
        <v>11.750294434685772</v>
      </c>
      <c r="J177" s="87">
        <v>11.750294434685772</v>
      </c>
      <c r="K177" s="87"/>
      <c r="L177" s="87">
        <v>85.978172210194117</v>
      </c>
      <c r="M177" s="87">
        <v>85.978168932355885</v>
      </c>
    </row>
    <row r="178" spans="1:13" ht="15">
      <c r="A178" s="79" t="s">
        <v>198</v>
      </c>
      <c r="B178" s="79" t="s">
        <v>19</v>
      </c>
      <c r="C178" s="105" t="s">
        <v>55</v>
      </c>
      <c r="D178" s="85" t="s">
        <v>21</v>
      </c>
      <c r="E178" s="85" t="s">
        <v>195</v>
      </c>
      <c r="F178" s="110">
        <v>87.957440000000005</v>
      </c>
      <c r="G178" s="86">
        <v>0.057930312499764568</v>
      </c>
      <c r="H178" s="86"/>
      <c r="I178" s="87">
        <v>10.834333104737928</v>
      </c>
      <c r="J178" s="87">
        <v>10.834333104737928</v>
      </c>
      <c r="K178" s="87"/>
      <c r="L178" s="87">
        <v>87.071172080860904</v>
      </c>
      <c r="M178" s="87">
        <v>87.071201545658809</v>
      </c>
    </row>
    <row r="179" spans="1:13" ht="15">
      <c r="A179" s="79" t="s">
        <v>198</v>
      </c>
      <c r="B179" s="79" t="s">
        <v>19</v>
      </c>
      <c r="C179" s="105" t="s">
        <v>56</v>
      </c>
      <c r="D179" s="85" t="s">
        <v>21</v>
      </c>
      <c r="E179" s="85" t="s">
        <v>195</v>
      </c>
      <c r="F179" s="110">
        <v>78.148009999999999</v>
      </c>
      <c r="G179" s="86">
        <v>0.051469649873105976</v>
      </c>
      <c r="H179" s="86"/>
      <c r="I179" s="87">
        <v>11.337139218260324</v>
      </c>
      <c r="J179" s="87">
        <v>11.337139218260324</v>
      </c>
      <c r="K179" s="87"/>
      <c r="L179" s="87">
        <v>86.471273467654498</v>
      </c>
      <c r="M179" s="87">
        <v>86.471194250285961</v>
      </c>
    </row>
    <row r="180" spans="1:13" ht="15">
      <c r="A180" s="79" t="s">
        <v>198</v>
      </c>
      <c r="B180" s="79" t="s">
        <v>19</v>
      </c>
      <c r="C180" s="105" t="s">
        <v>126</v>
      </c>
      <c r="D180" s="85" t="s">
        <v>21</v>
      </c>
      <c r="E180" s="85" t="s">
        <v>195</v>
      </c>
      <c r="F180" s="110">
        <v>0.067641999999999994</v>
      </c>
      <c r="G180" s="86">
        <v>4.4550207442475299E-05</v>
      </c>
      <c r="H180" s="86"/>
      <c r="I180" s="87">
        <v>12.748026374146241</v>
      </c>
      <c r="J180" s="87">
        <v>12.748026374146241</v>
      </c>
      <c r="K180" s="87"/>
      <c r="L180" s="87">
        <v>84.787604535643524</v>
      </c>
      <c r="M180" s="87">
        <v>84.787558026078472</v>
      </c>
    </row>
    <row r="181" spans="1:13" ht="15.75" thickBot="1">
      <c r="A181" s="79" t="s">
        <v>198</v>
      </c>
      <c r="B181" s="79" t="s">
        <v>19</v>
      </c>
      <c r="C181" s="106" t="s">
        <v>57</v>
      </c>
      <c r="D181" s="88" t="s">
        <v>21</v>
      </c>
      <c r="E181" s="88" t="s">
        <v>195</v>
      </c>
      <c r="F181" s="111">
        <v>1.7277420000000001</v>
      </c>
      <c r="G181" s="89">
        <v>0.0011379211807320477</v>
      </c>
      <c r="H181" s="89"/>
      <c r="I181" s="90">
        <v>12.476358738746873</v>
      </c>
      <c r="J181" s="90">
        <v>12.476358738746873</v>
      </c>
      <c r="K181" s="90"/>
      <c r="L181" s="90">
        <v>85.112189300254315</v>
      </c>
      <c r="M181" s="90">
        <v>85.111743748512097</v>
      </c>
    </row>
    <row r="182" spans="1:13" ht="15.75" thickBot="1">
      <c r="A182" s="79" t="s">
        <v>198</v>
      </c>
      <c r="B182" s="107" t="s">
        <v>196</v>
      </c>
      <c r="C182" s="107"/>
      <c r="D182" s="91"/>
      <c r="E182" s="91"/>
      <c r="F182" s="112">
        <v>684.42625599999997</v>
      </c>
      <c r="G182" s="92">
        <v>0.45077513503262334</v>
      </c>
      <c r="H182" s="92"/>
      <c r="I182" s="93">
        <v>11.383943695462204</v>
      </c>
      <c r="J182" s="93">
        <v>11.383943695462204</v>
      </c>
      <c r="K182" s="93"/>
      <c r="L182" s="93">
        <v>86.415449095536999</v>
      </c>
      <c r="M182" s="93">
        <v>86.41534165219305</v>
      </c>
    </row>
    <row r="183" spans="1:13" ht="15">
      <c r="A183" s="79" t="s">
        <v>198</v>
      </c>
      <c r="B183" s="79" t="s">
        <v>127</v>
      </c>
      <c r="C183" s="104" t="s">
        <v>109</v>
      </c>
      <c r="D183" s="82" t="s">
        <v>21</v>
      </c>
      <c r="E183" s="82" t="s">
        <v>195</v>
      </c>
      <c r="F183" s="109">
        <v>0.051187999999999997</v>
      </c>
      <c r="G183" s="83">
        <v>3.371331448752884E-05</v>
      </c>
      <c r="H183" s="83"/>
      <c r="I183" s="84">
        <v>10</v>
      </c>
      <c r="J183" s="84">
        <v>10</v>
      </c>
      <c r="K183" s="84"/>
      <c r="L183" s="84">
        <v>88.066999999999993</v>
      </c>
      <c r="M183" s="84">
        <v>88.066825775656326</v>
      </c>
    </row>
    <row r="184" spans="1:13" ht="15">
      <c r="A184" s="79" t="s">
        <v>198</v>
      </c>
      <c r="B184" s="79" t="s">
        <v>127</v>
      </c>
      <c r="C184" s="105" t="s">
        <v>64</v>
      </c>
      <c r="D184" s="85" t="s">
        <v>21</v>
      </c>
      <c r="E184" s="85" t="s">
        <v>195</v>
      </c>
      <c r="F184" s="110">
        <v>6.5107970000000002</v>
      </c>
      <c r="G184" s="86">
        <v>0.0042881250845014322</v>
      </c>
      <c r="H184" s="86"/>
      <c r="I184" s="87">
        <v>7</v>
      </c>
      <c r="J184" s="87">
        <v>7</v>
      </c>
      <c r="K184" s="87"/>
      <c r="L184" s="87">
        <v>91.647000000000006</v>
      </c>
      <c r="M184" s="87">
        <v>91.64677804295944</v>
      </c>
    </row>
    <row r="185" spans="1:13" ht="15">
      <c r="A185" s="79" t="s">
        <v>198</v>
      </c>
      <c r="B185" s="79" t="s">
        <v>127</v>
      </c>
      <c r="C185" s="105" t="s">
        <v>88</v>
      </c>
      <c r="D185" s="85" t="s">
        <v>21</v>
      </c>
      <c r="E185" s="85" t="s">
        <v>195</v>
      </c>
      <c r="F185" s="110">
        <v>0.49243700000000001</v>
      </c>
      <c r="G185" s="86">
        <v>0.00032432764410204033</v>
      </c>
      <c r="H185" s="86"/>
      <c r="I185" s="87">
        <v>9</v>
      </c>
      <c r="J185" s="87">
        <v>9</v>
      </c>
      <c r="K185" s="87"/>
      <c r="L185" s="87">
        <v>89.26</v>
      </c>
      <c r="M185" s="87">
        <v>89.260143198090688</v>
      </c>
    </row>
    <row r="186" spans="1:13" ht="15">
      <c r="A186" s="79" t="s">
        <v>198</v>
      </c>
      <c r="B186" s="79" t="s">
        <v>127</v>
      </c>
      <c r="C186" s="105" t="s">
        <v>33</v>
      </c>
      <c r="D186" s="85" t="s">
        <v>21</v>
      </c>
      <c r="E186" s="85" t="s">
        <v>195</v>
      </c>
      <c r="F186" s="110">
        <v>1.6746540000000001</v>
      </c>
      <c r="G186" s="86">
        <v>0.0011029564929240861</v>
      </c>
      <c r="H186" s="86"/>
      <c r="I186" s="87">
        <v>9</v>
      </c>
      <c r="J186" s="87">
        <v>9</v>
      </c>
      <c r="K186" s="87"/>
      <c r="L186" s="87">
        <v>89.260000000000019</v>
      </c>
      <c r="M186" s="87">
        <v>89.260143198090702</v>
      </c>
    </row>
    <row r="187" spans="1:13" ht="15">
      <c r="A187" s="79" t="s">
        <v>198</v>
      </c>
      <c r="B187" s="79" t="s">
        <v>127</v>
      </c>
      <c r="C187" s="105" t="s">
        <v>48</v>
      </c>
      <c r="D187" s="85" t="s">
        <v>21</v>
      </c>
      <c r="E187" s="85" t="s">
        <v>195</v>
      </c>
      <c r="F187" s="110">
        <v>0.18931000000000001</v>
      </c>
      <c r="G187" s="86">
        <v>0.00012468288594268354</v>
      </c>
      <c r="H187" s="86"/>
      <c r="I187" s="87">
        <v>10</v>
      </c>
      <c r="J187" s="87">
        <v>10</v>
      </c>
      <c r="K187" s="87"/>
      <c r="L187" s="87">
        <v>88.066999999999993</v>
      </c>
      <c r="M187" s="87">
        <v>88.066825775656326</v>
      </c>
    </row>
    <row r="188" spans="1:13" ht="15">
      <c r="A188" s="79" t="s">
        <v>198</v>
      </c>
      <c r="B188" s="79" t="s">
        <v>127</v>
      </c>
      <c r="C188" s="105" t="s">
        <v>69</v>
      </c>
      <c r="D188" s="85" t="s">
        <v>21</v>
      </c>
      <c r="E188" s="85" t="s">
        <v>195</v>
      </c>
      <c r="F188" s="110">
        <v>26.597574000000002</v>
      </c>
      <c r="G188" s="86">
        <v>0.017517628679911707</v>
      </c>
      <c r="H188" s="86"/>
      <c r="I188" s="87">
        <v>9.5233127276946394</v>
      </c>
      <c r="J188" s="87">
        <v>9.5233127276946394</v>
      </c>
      <c r="K188" s="87"/>
      <c r="L188" s="87">
        <v>88.635687915860288</v>
      </c>
      <c r="M188" s="87">
        <v>88.635665002751026</v>
      </c>
    </row>
    <row r="189" spans="1:13" ht="15.75" thickBot="1">
      <c r="A189" s="79" t="s">
        <v>198</v>
      </c>
      <c r="B189" s="79" t="s">
        <v>127</v>
      </c>
      <c r="C189" s="106" t="s">
        <v>55</v>
      </c>
      <c r="D189" s="88" t="s">
        <v>21</v>
      </c>
      <c r="E189" s="88" t="s">
        <v>195</v>
      </c>
      <c r="F189" s="111">
        <v>0.38739299999999999</v>
      </c>
      <c r="G189" s="89">
        <v>0.00025514382353808039</v>
      </c>
      <c r="H189" s="89"/>
      <c r="I189" s="90">
        <v>9</v>
      </c>
      <c r="J189" s="90">
        <v>9</v>
      </c>
      <c r="K189" s="90"/>
      <c r="L189" s="90">
        <v>89.26</v>
      </c>
      <c r="M189" s="90">
        <v>89.260143198090702</v>
      </c>
    </row>
    <row r="190" spans="1:13" ht="15.75" thickBot="1">
      <c r="A190" s="79" t="s">
        <v>198</v>
      </c>
      <c r="B190" s="107" t="s">
        <v>218</v>
      </c>
      <c r="C190" s="107"/>
      <c r="D190" s="91"/>
      <c r="E190" s="91"/>
      <c r="F190" s="112">
        <v>35.903353000000003</v>
      </c>
      <c r="G190" s="92">
        <v>0.023646577925407558</v>
      </c>
      <c r="H190" s="92"/>
      <c r="I190" s="93">
        <v>9.0316893243926266</v>
      </c>
      <c r="J190" s="93">
        <v>9.0316893243926266</v>
      </c>
      <c r="K190" s="93"/>
      <c r="L190" s="93">
        <v>89.222375978310467</v>
      </c>
      <c r="M190" s="93">
        <v>89.222327775187779</v>
      </c>
    </row>
    <row r="191" spans="1:13" ht="15.75" thickBot="1">
      <c r="A191" s="108" t="s">
        <v>219</v>
      </c>
      <c r="B191" s="108"/>
      <c r="C191" s="108"/>
      <c r="D191" s="94"/>
      <c r="E191" s="94"/>
      <c r="F191" s="113">
        <v>886.68026999999995</v>
      </c>
      <c r="G191" s="95">
        <v>0.58398317559578394</v>
      </c>
      <c r="H191" s="95"/>
      <c r="I191" s="96">
        <v>11.874410888831438</v>
      </c>
      <c r="J191" s="96">
        <v>13.726077487886361</v>
      </c>
      <c r="K191" s="96"/>
      <c r="L191" s="96">
        <v>85.830188538614706</v>
      </c>
      <c r="M191" s="96">
        <v>83.620432592021231</v>
      </c>
    </row>
    <row r="192" spans="1:13" ht="15.75" thickBot="1">
      <c r="A192" s="79" t="s">
        <v>220</v>
      </c>
      <c r="B192" s="79" t="s">
        <v>84</v>
      </c>
      <c r="C192" s="79" t="s">
        <v>43</v>
      </c>
      <c r="D192" s="2" t="s">
        <v>21</v>
      </c>
      <c r="E192" s="2" t="s">
        <v>195</v>
      </c>
      <c r="F192" s="114">
        <v>0.21315799999999999</v>
      </c>
      <c r="G192" s="98">
        <v>0.00014038959696672406</v>
      </c>
      <c r="H192" s="98"/>
      <c r="I192" s="8">
        <v>10</v>
      </c>
      <c r="J192" s="8">
        <v>10</v>
      </c>
      <c r="K192" s="8"/>
      <c r="L192" s="8">
        <v>88.066999999999993</v>
      </c>
      <c r="M192" s="8">
        <v>88.066825775656326</v>
      </c>
    </row>
    <row r="193" spans="1:13" ht="15.75" thickBot="1">
      <c r="A193" s="79" t="s">
        <v>220</v>
      </c>
      <c r="B193" s="107" t="s">
        <v>207</v>
      </c>
      <c r="C193" s="107"/>
      <c r="D193" s="91"/>
      <c r="E193" s="91"/>
      <c r="F193" s="112">
        <v>0.21315799999999999</v>
      </c>
      <c r="G193" s="92">
        <v>0.00014038959696672406</v>
      </c>
      <c r="H193" s="92"/>
      <c r="I193" s="93">
        <v>10</v>
      </c>
      <c r="J193" s="93">
        <v>10</v>
      </c>
      <c r="K193" s="93"/>
      <c r="L193" s="93">
        <v>88.066999999999993</v>
      </c>
      <c r="M193" s="93">
        <v>88.066825775656326</v>
      </c>
    </row>
    <row r="194" spans="1:13" ht="15">
      <c r="A194" s="79" t="s">
        <v>220</v>
      </c>
      <c r="B194" s="79" t="s">
        <v>19</v>
      </c>
      <c r="C194" s="104" t="s">
        <v>24</v>
      </c>
      <c r="D194" s="82" t="s">
        <v>21</v>
      </c>
      <c r="E194" s="82" t="s">
        <v>195</v>
      </c>
      <c r="F194" s="109">
        <v>1.034405</v>
      </c>
      <c r="G194" s="83">
        <v>0.0006812772734326848</v>
      </c>
      <c r="H194" s="83"/>
      <c r="I194" s="84">
        <v>6.5124414518491305</v>
      </c>
      <c r="J194" s="84">
        <v>6.5124414518491305</v>
      </c>
      <c r="K194" s="84"/>
      <c r="L194" s="84">
        <v>92.228401127218063</v>
      </c>
      <c r="M194" s="84">
        <v>92.228590152924667</v>
      </c>
    </row>
    <row r="195" spans="1:13" ht="15">
      <c r="A195" s="79" t="s">
        <v>220</v>
      </c>
      <c r="B195" s="79" t="s">
        <v>19</v>
      </c>
      <c r="C195" s="105" t="s">
        <v>32</v>
      </c>
      <c r="D195" s="85" t="s">
        <v>21</v>
      </c>
      <c r="E195" s="85" t="s">
        <v>195</v>
      </c>
      <c r="F195" s="110">
        <v>0.369336</v>
      </c>
      <c r="G195" s="86">
        <v>0.00024325116667121106</v>
      </c>
      <c r="H195" s="86"/>
      <c r="I195" s="87">
        <v>8</v>
      </c>
      <c r="J195" s="87">
        <v>8</v>
      </c>
      <c r="K195" s="87"/>
      <c r="L195" s="87">
        <v>90.453000000000003</v>
      </c>
      <c r="M195" s="87">
        <v>90.453460620525064</v>
      </c>
    </row>
    <row r="196" spans="1:13" ht="15">
      <c r="A196" s="79" t="s">
        <v>220</v>
      </c>
      <c r="B196" s="79" t="s">
        <v>19</v>
      </c>
      <c r="C196" s="105" t="s">
        <v>33</v>
      </c>
      <c r="D196" s="85" t="s">
        <v>21</v>
      </c>
      <c r="E196" s="85" t="s">
        <v>195</v>
      </c>
      <c r="F196" s="110">
        <v>0.53703800000000002</v>
      </c>
      <c r="G196" s="86">
        <v>0.00035370264487289039</v>
      </c>
      <c r="H196" s="86"/>
      <c r="I196" s="87">
        <v>6.0019961343517592</v>
      </c>
      <c r="J196" s="87">
        <v>6.0019961343517592</v>
      </c>
      <c r="K196" s="87"/>
      <c r="L196" s="87">
        <v>92.837618611718355</v>
      </c>
      <c r="M196" s="87">
        <v>92.837713443494323</v>
      </c>
    </row>
    <row r="197" spans="1:13" ht="15">
      <c r="A197" s="79" t="s">
        <v>220</v>
      </c>
      <c r="B197" s="79" t="s">
        <v>19</v>
      </c>
      <c r="C197" s="105" t="s">
        <v>113</v>
      </c>
      <c r="D197" s="85" t="s">
        <v>21</v>
      </c>
      <c r="E197" s="85" t="s">
        <v>195</v>
      </c>
      <c r="F197" s="110">
        <v>0.023406</v>
      </c>
      <c r="G197" s="86">
        <v>1.5415602072655702E-05</v>
      </c>
      <c r="H197" s="86"/>
      <c r="I197" s="87">
        <v>16</v>
      </c>
      <c r="J197" s="87">
        <v>16</v>
      </c>
      <c r="K197" s="87"/>
      <c r="L197" s="87">
        <v>80.906999999999996</v>
      </c>
      <c r="M197" s="87">
        <v>80.906921241050128</v>
      </c>
    </row>
    <row r="198" spans="1:13" ht="15">
      <c r="A198" s="79" t="s">
        <v>220</v>
      </c>
      <c r="B198" s="79" t="s">
        <v>19</v>
      </c>
      <c r="C198" s="105" t="s">
        <v>42</v>
      </c>
      <c r="D198" s="85" t="s">
        <v>21</v>
      </c>
      <c r="E198" s="85" t="s">
        <v>195</v>
      </c>
      <c r="F198" s="110">
        <v>0.27711999999999998</v>
      </c>
      <c r="G198" s="86">
        <v>0.00018251609187278252</v>
      </c>
      <c r="H198" s="86"/>
      <c r="I198" s="87">
        <v>6</v>
      </c>
      <c r="J198" s="87">
        <v>6</v>
      </c>
      <c r="K198" s="87"/>
      <c r="L198" s="87">
        <v>92.84</v>
      </c>
      <c r="M198" s="87">
        <v>92.840095465393787</v>
      </c>
    </row>
    <row r="199" spans="1:13" ht="15.75" thickBot="1">
      <c r="A199" s="79" t="s">
        <v>220</v>
      </c>
      <c r="B199" s="79" t="s">
        <v>19</v>
      </c>
      <c r="C199" s="106" t="s">
        <v>55</v>
      </c>
      <c r="D199" s="88" t="s">
        <v>21</v>
      </c>
      <c r="E199" s="88" t="s">
        <v>195</v>
      </c>
      <c r="F199" s="111">
        <v>0.0061700000000000001</v>
      </c>
      <c r="G199" s="89">
        <v>4.0636702037206558E-06</v>
      </c>
      <c r="H199" s="89"/>
      <c r="I199" s="90">
        <v>7</v>
      </c>
      <c r="J199" s="90">
        <v>7</v>
      </c>
      <c r="K199" s="90"/>
      <c r="L199" s="90">
        <v>91.647000000000006</v>
      </c>
      <c r="M199" s="90">
        <v>91.64677804295944</v>
      </c>
    </row>
    <row r="200" spans="1:13" ht="15.75" thickBot="1">
      <c r="A200" s="79" t="s">
        <v>220</v>
      </c>
      <c r="B200" s="107" t="s">
        <v>196</v>
      </c>
      <c r="C200" s="107"/>
      <c r="D200" s="91"/>
      <c r="E200" s="91"/>
      <c r="F200" s="112">
        <v>2.2474750000000001</v>
      </c>
      <c r="G200" s="92">
        <v>0.0014802264491259453</v>
      </c>
      <c r="H200" s="92"/>
      <c r="I200" s="93">
        <v>6.6718855604622966</v>
      </c>
      <c r="J200" s="93">
        <v>6.6718855604622966</v>
      </c>
      <c r="K200" s="93"/>
      <c r="L200" s="93">
        <v>92.038127023437426</v>
      </c>
      <c r="M200" s="93">
        <v>92.038322720212065</v>
      </c>
    </row>
    <row r="201" spans="1:13" ht="15.75" thickBot="1">
      <c r="A201" s="108" t="s">
        <v>221</v>
      </c>
      <c r="B201" s="108"/>
      <c r="C201" s="108"/>
      <c r="D201" s="94"/>
      <c r="E201" s="94"/>
      <c r="F201" s="113">
        <v>2.4606330000000001</v>
      </c>
      <c r="G201" s="95">
        <v>0.0016206160460926695</v>
      </c>
      <c r="H201" s="95"/>
      <c r="I201" s="96">
        <v>6.9601911378088488</v>
      </c>
      <c r="J201" s="96">
        <v>6.9601911378088488</v>
      </c>
      <c r="K201" s="96"/>
      <c r="L201" s="96">
        <v>91.694119000273531</v>
      </c>
      <c r="M201" s="96">
        <v>91.694282651779432</v>
      </c>
    </row>
    <row r="202" spans="1:13" ht="15.75" thickBot="1">
      <c r="A202" s="79" t="s">
        <v>129</v>
      </c>
      <c r="B202" s="79" t="s">
        <v>130</v>
      </c>
      <c r="C202" s="79" t="s">
        <v>35</v>
      </c>
      <c r="D202" s="2" t="s">
        <v>203</v>
      </c>
      <c r="E202" s="2" t="s">
        <v>204</v>
      </c>
      <c r="F202" s="114">
        <v>2.187821</v>
      </c>
      <c r="G202" s="98">
        <v>0.0014409372785695834</v>
      </c>
      <c r="H202" s="98"/>
      <c r="I202" s="8">
        <v>22</v>
      </c>
      <c r="J202" s="8">
        <v>34</v>
      </c>
      <c r="K202" s="8"/>
      <c r="L202" s="8">
        <v>73.747</v>
      </c>
      <c r="M202" s="8">
        <v>59.427207637231504</v>
      </c>
    </row>
    <row r="203" spans="1:13" ht="15.75" thickBot="1">
      <c r="A203" s="79" t="s">
        <v>129</v>
      </c>
      <c r="B203" s="107" t="s">
        <v>222</v>
      </c>
      <c r="C203" s="107"/>
      <c r="D203" s="91"/>
      <c r="E203" s="91"/>
      <c r="F203" s="112">
        <v>2.187821</v>
      </c>
      <c r="G203" s="92">
        <v>0.0014409372785695834</v>
      </c>
      <c r="H203" s="92"/>
      <c r="I203" s="93">
        <v>22</v>
      </c>
      <c r="J203" s="93">
        <v>34</v>
      </c>
      <c r="K203" s="93"/>
      <c r="L203" s="93">
        <v>73.747</v>
      </c>
      <c r="M203" s="93">
        <v>59.427207637231504</v>
      </c>
    </row>
    <row r="204" spans="1:13" ht="15">
      <c r="A204" s="79" t="s">
        <v>129</v>
      </c>
      <c r="B204" s="79" t="s">
        <v>223</v>
      </c>
      <c r="C204" s="104" t="s">
        <v>64</v>
      </c>
      <c r="D204" s="82" t="s">
        <v>203</v>
      </c>
      <c r="E204" s="82" t="s">
        <v>204</v>
      </c>
      <c r="F204" s="109">
        <v>12.353323</v>
      </c>
      <c r="G204" s="83">
        <v>0.0081361151688876931</v>
      </c>
      <c r="H204" s="83"/>
      <c r="I204" s="84">
        <v>32.65927224601834</v>
      </c>
      <c r="J204" s="84">
        <v>44.65927224601834</v>
      </c>
      <c r="K204" s="84"/>
      <c r="L204" s="84">
        <v>61.027488210500124</v>
      </c>
      <c r="M204" s="84">
        <v>46.707312355586708</v>
      </c>
    </row>
    <row r="205" spans="1:13" ht="15">
      <c r="A205" s="79" t="s">
        <v>129</v>
      </c>
      <c r="B205" s="79" t="s">
        <v>223</v>
      </c>
      <c r="C205" s="105" t="s">
        <v>100</v>
      </c>
      <c r="D205" s="85" t="s">
        <v>203</v>
      </c>
      <c r="E205" s="85" t="s">
        <v>204</v>
      </c>
      <c r="F205" s="110">
        <v>1.313855</v>
      </c>
      <c r="G205" s="86">
        <v>0.00086532794416683992</v>
      </c>
      <c r="H205" s="86"/>
      <c r="I205" s="87">
        <v>24</v>
      </c>
      <c r="J205" s="87">
        <v>36</v>
      </c>
      <c r="K205" s="87"/>
      <c r="L205" s="87">
        <v>71.36</v>
      </c>
      <c r="M205" s="87">
        <v>57.040572792362774</v>
      </c>
    </row>
    <row r="206" spans="1:13" ht="15">
      <c r="A206" s="79" t="s">
        <v>129</v>
      </c>
      <c r="B206" s="79" t="s">
        <v>223</v>
      </c>
      <c r="C206" s="105" t="s">
        <v>33</v>
      </c>
      <c r="D206" s="85" t="s">
        <v>203</v>
      </c>
      <c r="E206" s="85" t="s">
        <v>204</v>
      </c>
      <c r="F206" s="110">
        <v>35.151268000000002</v>
      </c>
      <c r="G206" s="86">
        <v>0.023151241555040419</v>
      </c>
      <c r="H206" s="86"/>
      <c r="I206" s="87">
        <v>30.368071274128717</v>
      </c>
      <c r="J206" s="87">
        <v>42.368071274128717</v>
      </c>
      <c r="K206" s="87"/>
      <c r="L206" s="87">
        <v>63.761459786856044</v>
      </c>
      <c r="M206" s="87">
        <v>49.441442393641154</v>
      </c>
    </row>
    <row r="207" spans="1:13" ht="15">
      <c r="A207" s="79" t="s">
        <v>129</v>
      </c>
      <c r="B207" s="79" t="s">
        <v>223</v>
      </c>
      <c r="C207" s="105" t="s">
        <v>35</v>
      </c>
      <c r="D207" s="85" t="s">
        <v>203</v>
      </c>
      <c r="E207" s="85" t="s">
        <v>204</v>
      </c>
      <c r="F207" s="110">
        <v>0.050842999999999999</v>
      </c>
      <c r="G207" s="86">
        <v>3.3486091437239756E-05</v>
      </c>
      <c r="H207" s="86"/>
      <c r="I207" s="87">
        <v>26</v>
      </c>
      <c r="J207" s="87">
        <v>38</v>
      </c>
      <c r="K207" s="87"/>
      <c r="L207" s="87">
        <v>68.974000000000004</v>
      </c>
      <c r="M207" s="87">
        <v>54.653937947494029</v>
      </c>
    </row>
    <row r="208" spans="1:13" ht="15">
      <c r="A208" s="79" t="s">
        <v>129</v>
      </c>
      <c r="B208" s="79" t="s">
        <v>223</v>
      </c>
      <c r="C208" s="105" t="s">
        <v>75</v>
      </c>
      <c r="D208" s="85" t="s">
        <v>203</v>
      </c>
      <c r="E208" s="85" t="s">
        <v>204</v>
      </c>
      <c r="F208" s="110">
        <v>6.3071130000000002</v>
      </c>
      <c r="G208" s="86">
        <v>0.0041539752300809073</v>
      </c>
      <c r="H208" s="86"/>
      <c r="I208" s="87">
        <v>30.779048512370082</v>
      </c>
      <c r="J208" s="87">
        <v>42.779048512370082</v>
      </c>
      <c r="K208" s="87"/>
      <c r="L208" s="87">
        <v>63.270892649140755</v>
      </c>
      <c r="M208" s="87">
        <v>48.951016095023768</v>
      </c>
    </row>
    <row r="209" spans="1:13" ht="15">
      <c r="A209" s="79" t="s">
        <v>129</v>
      </c>
      <c r="B209" s="79" t="s">
        <v>223</v>
      </c>
      <c r="C209" s="105" t="s">
        <v>79</v>
      </c>
      <c r="D209" s="85" t="s">
        <v>203</v>
      </c>
      <c r="E209" s="85" t="s">
        <v>204</v>
      </c>
      <c r="F209" s="110">
        <v>26.622789000000001</v>
      </c>
      <c r="G209" s="86">
        <v>0.017534235721108921</v>
      </c>
      <c r="H209" s="86"/>
      <c r="I209" s="87">
        <v>29.585924525037555</v>
      </c>
      <c r="J209" s="87">
        <v>41.585924525037555</v>
      </c>
      <c r="K209" s="87"/>
      <c r="L209" s="87">
        <v>64.694410846361734</v>
      </c>
      <c r="M209" s="87">
        <v>50.374791736232012</v>
      </c>
    </row>
    <row r="210" spans="1:13" ht="15.75" thickBot="1">
      <c r="A210" s="79" t="s">
        <v>129</v>
      </c>
      <c r="B210" s="79" t="s">
        <v>223</v>
      </c>
      <c r="C210" s="106" t="s">
        <v>69</v>
      </c>
      <c r="D210" s="88" t="s">
        <v>203</v>
      </c>
      <c r="E210" s="88" t="s">
        <v>204</v>
      </c>
      <c r="F210" s="111">
        <v>18.384450999999999</v>
      </c>
      <c r="G210" s="89">
        <v>0.012108321838000391</v>
      </c>
      <c r="H210" s="89"/>
      <c r="I210" s="90">
        <v>29.06259577726852</v>
      </c>
      <c r="J210" s="90">
        <v>41.06259577726852</v>
      </c>
      <c r="K210" s="90"/>
      <c r="L210" s="90">
        <v>65.319280340816277</v>
      </c>
      <c r="M210" s="90">
        <v>50.999289048605597</v>
      </c>
    </row>
    <row r="211" spans="1:13" ht="15.75" thickBot="1">
      <c r="A211" s="79" t="s">
        <v>129</v>
      </c>
      <c r="B211" s="107" t="s">
        <v>224</v>
      </c>
      <c r="C211" s="107"/>
      <c r="D211" s="91"/>
      <c r="E211" s="91"/>
      <c r="F211" s="112">
        <v>100.18364200000001</v>
      </c>
      <c r="G211" s="92">
        <v>0.065982703548722418</v>
      </c>
      <c r="H211" s="92"/>
      <c r="I211" s="93">
        <v>30.143322399878414</v>
      </c>
      <c r="J211" s="93">
        <v>42.143322399878414</v>
      </c>
      <c r="K211" s="93"/>
      <c r="L211" s="93">
        <v>64.029548860242116</v>
      </c>
      <c r="M211" s="93">
        <v>49.709639140956533</v>
      </c>
    </row>
    <row r="212" spans="1:13" ht="15">
      <c r="A212" s="79" t="s">
        <v>129</v>
      </c>
      <c r="B212" s="79" t="s">
        <v>225</v>
      </c>
      <c r="C212" s="104" t="s">
        <v>94</v>
      </c>
      <c r="D212" s="82" t="s">
        <v>203</v>
      </c>
      <c r="E212" s="82" t="s">
        <v>204</v>
      </c>
      <c r="F212" s="109">
        <v>7.3893959999999996</v>
      </c>
      <c r="G212" s="83">
        <v>0.0048667857939534197</v>
      </c>
      <c r="H212" s="83"/>
      <c r="I212" s="84">
        <v>27.425856321680421</v>
      </c>
      <c r="J212" s="84">
        <v>39.425856321680421</v>
      </c>
      <c r="K212" s="84"/>
      <c r="L212" s="84">
        <v>67.271953408235262</v>
      </c>
      <c r="M212" s="84">
        <v>52.952438756944609</v>
      </c>
    </row>
    <row r="213" spans="1:13" ht="15">
      <c r="A213" s="79" t="s">
        <v>129</v>
      </c>
      <c r="B213" s="79" t="s">
        <v>225</v>
      </c>
      <c r="C213" s="105" t="s">
        <v>80</v>
      </c>
      <c r="D213" s="85" t="s">
        <v>203</v>
      </c>
      <c r="E213" s="85" t="s">
        <v>204</v>
      </c>
      <c r="F213" s="110">
        <v>79.200146000000004</v>
      </c>
      <c r="G213" s="86">
        <v>0.052162605094088446</v>
      </c>
      <c r="H213" s="86"/>
      <c r="I213" s="87">
        <v>29.050243253339456</v>
      </c>
      <c r="J213" s="87">
        <v>41.05024325333946</v>
      </c>
      <c r="K213" s="87"/>
      <c r="L213" s="87">
        <v>65.333689282706601</v>
      </c>
      <c r="M213" s="87">
        <v>51.014029530621187</v>
      </c>
    </row>
    <row r="214" spans="1:13" ht="15.75" thickBot="1">
      <c r="A214" s="79" t="s">
        <v>129</v>
      </c>
      <c r="B214" s="79" t="s">
        <v>225</v>
      </c>
      <c r="C214" s="106" t="s">
        <v>56</v>
      </c>
      <c r="D214" s="88" t="s">
        <v>203</v>
      </c>
      <c r="E214" s="88" t="s">
        <v>204</v>
      </c>
      <c r="F214" s="111">
        <v>13.651185999999999</v>
      </c>
      <c r="G214" s="89">
        <v>0.0089909105014017113</v>
      </c>
      <c r="H214" s="89"/>
      <c r="I214" s="90">
        <v>41</v>
      </c>
      <c r="J214" s="90">
        <v>53</v>
      </c>
      <c r="K214" s="90"/>
      <c r="L214" s="90">
        <v>51.073999999999998</v>
      </c>
      <c r="M214" s="90">
        <v>36.754176610978519</v>
      </c>
    </row>
    <row r="215" spans="1:13" ht="15.75" thickBot="1">
      <c r="A215" s="79" t="s">
        <v>129</v>
      </c>
      <c r="B215" s="107" t="s">
        <v>226</v>
      </c>
      <c r="C215" s="107"/>
      <c r="D215" s="91"/>
      <c r="E215" s="91"/>
      <c r="F215" s="112">
        <v>100.240728</v>
      </c>
      <c r="G215" s="92">
        <v>0.066020301389443578</v>
      </c>
      <c r="H215" s="92"/>
      <c r="I215" s="93">
        <v>30.557865122448032</v>
      </c>
      <c r="J215" s="93">
        <v>42.557865122448035</v>
      </c>
      <c r="K215" s="93"/>
      <c r="L215" s="93">
        <v>63.534629428269909</v>
      </c>
      <c r="M215" s="93">
        <v>49.214958087770846</v>
      </c>
    </row>
    <row r="216" spans="1:13" ht="15">
      <c r="A216" s="79" t="s">
        <v>129</v>
      </c>
      <c r="B216" s="79" t="s">
        <v>67</v>
      </c>
      <c r="C216" s="104" t="s">
        <v>24</v>
      </c>
      <c r="D216" s="82" t="s">
        <v>21</v>
      </c>
      <c r="E216" s="82" t="s">
        <v>195</v>
      </c>
      <c r="F216" s="109">
        <v>0.013465</v>
      </c>
      <c r="G216" s="83">
        <v>8.8682851366448341E-06</v>
      </c>
      <c r="H216" s="83"/>
      <c r="I216" s="84">
        <v>29</v>
      </c>
      <c r="J216" s="84">
        <v>29</v>
      </c>
      <c r="K216" s="84"/>
      <c r="L216" s="84">
        <v>65.394000000000005</v>
      </c>
      <c r="M216" s="84">
        <v>65.393794749403341</v>
      </c>
    </row>
    <row r="217" spans="1:13" ht="15">
      <c r="A217" s="79" t="s">
        <v>129</v>
      </c>
      <c r="B217" s="79" t="s">
        <v>67</v>
      </c>
      <c r="C217" s="105" t="s">
        <v>35</v>
      </c>
      <c r="D217" s="85" t="s">
        <v>21</v>
      </c>
      <c r="E217" s="85" t="s">
        <v>195</v>
      </c>
      <c r="F217" s="110">
        <v>11.667078</v>
      </c>
      <c r="G217" s="86">
        <v>0.007684142177161229</v>
      </c>
      <c r="H217" s="86"/>
      <c r="I217" s="87">
        <v>16.744844338916735</v>
      </c>
      <c r="J217" s="87">
        <v>16.744844338916735</v>
      </c>
      <c r="K217" s="87"/>
      <c r="L217" s="87">
        <v>80.018008554669791</v>
      </c>
      <c r="M217" s="87">
        <v>80.018085514419155</v>
      </c>
    </row>
    <row r="218" spans="1:13" ht="15">
      <c r="A218" s="79" t="s">
        <v>129</v>
      </c>
      <c r="B218" s="79" t="s">
        <v>67</v>
      </c>
      <c r="C218" s="105" t="s">
        <v>78</v>
      </c>
      <c r="D218" s="85" t="s">
        <v>21</v>
      </c>
      <c r="E218" s="85" t="s">
        <v>195</v>
      </c>
      <c r="F218" s="110">
        <v>2.4919099999999998</v>
      </c>
      <c r="G218" s="86">
        <v>0.0016412156267996011</v>
      </c>
      <c r="H218" s="86"/>
      <c r="I218" s="87">
        <v>26.023204690378062</v>
      </c>
      <c r="J218" s="87">
        <v>26.023204690378062</v>
      </c>
      <c r="K218" s="87"/>
      <c r="L218" s="87">
        <v>68.945811003206387</v>
      </c>
      <c r="M218" s="87">
        <v>68.946056455396104</v>
      </c>
    </row>
    <row r="219" spans="1:13" ht="15.75" thickBot="1">
      <c r="A219" s="79" t="s">
        <v>129</v>
      </c>
      <c r="B219" s="79" t="s">
        <v>67</v>
      </c>
      <c r="C219" s="106" t="s">
        <v>123</v>
      </c>
      <c r="D219" s="88" t="s">
        <v>21</v>
      </c>
      <c r="E219" s="88" t="s">
        <v>195</v>
      </c>
      <c r="F219" s="111">
        <v>3.7886799999999998</v>
      </c>
      <c r="G219" s="89">
        <v>0.0024952910903456036</v>
      </c>
      <c r="H219" s="89"/>
      <c r="I219" s="90">
        <v>7.7276217574458652</v>
      </c>
      <c r="J219" s="90">
        <v>7.7276217574458652</v>
      </c>
      <c r="K219" s="90"/>
      <c r="L219" s="90">
        <v>90.778511482099304</v>
      </c>
      <c r="M219" s="90">
        <v>90.778494322856972</v>
      </c>
    </row>
    <row r="220" spans="1:13" ht="15.75" thickBot="1">
      <c r="A220" s="79" t="s">
        <v>129</v>
      </c>
      <c r="B220" s="107" t="s">
        <v>202</v>
      </c>
      <c r="C220" s="107"/>
      <c r="D220" s="91"/>
      <c r="E220" s="91"/>
      <c r="F220" s="112">
        <v>17.961133</v>
      </c>
      <c r="G220" s="92">
        <v>0.01182951717944308</v>
      </c>
      <c r="H220" s="92"/>
      <c r="I220" s="93">
        <v>16.139230192215603</v>
      </c>
      <c r="J220" s="93">
        <v>16.139230192215603</v>
      </c>
      <c r="K220" s="93"/>
      <c r="L220" s="93">
        <v>80.740695155533913</v>
      </c>
      <c r="M220" s="93">
        <v>80.740775426950336</v>
      </c>
    </row>
    <row r="221" spans="1:13" ht="15">
      <c r="A221" s="79" t="s">
        <v>129</v>
      </c>
      <c r="B221" s="79" t="s">
        <v>227</v>
      </c>
      <c r="C221" s="104" t="s">
        <v>24</v>
      </c>
      <c r="D221" s="82" t="s">
        <v>21</v>
      </c>
      <c r="E221" s="82" t="s">
        <v>195</v>
      </c>
      <c r="F221" s="109">
        <v>18.589627</v>
      </c>
      <c r="G221" s="83">
        <v>0.012243454349786225</v>
      </c>
      <c r="H221" s="83"/>
      <c r="I221" s="84">
        <v>18.730545965231041</v>
      </c>
      <c r="J221" s="84">
        <v>18.730545965231041</v>
      </c>
      <c r="K221" s="84"/>
      <c r="L221" s="84">
        <v>77.648838018589601</v>
      </c>
      <c r="M221" s="84">
        <v>77.648513167982046</v>
      </c>
    </row>
    <row r="222" spans="1:13" ht="15">
      <c r="A222" s="79" t="s">
        <v>129</v>
      </c>
      <c r="B222" s="79" t="s">
        <v>227</v>
      </c>
      <c r="C222" s="105" t="s">
        <v>33</v>
      </c>
      <c r="D222" s="85" t="s">
        <v>21</v>
      </c>
      <c r="E222" s="85" t="s">
        <v>195</v>
      </c>
      <c r="F222" s="110">
        <v>43.016008999999997</v>
      </c>
      <c r="G222" s="86">
        <v>0.028331097902152279</v>
      </c>
      <c r="H222" s="86"/>
      <c r="I222" s="87">
        <v>7.5536587087844431</v>
      </c>
      <c r="J222" s="87">
        <v>7.5536587087844431</v>
      </c>
      <c r="K222" s="87"/>
      <c r="L222" s="87">
        <v>90.986131908611043</v>
      </c>
      <c r="M222" s="87">
        <v>90.986087459684427</v>
      </c>
    </row>
    <row r="223" spans="1:13" ht="15">
      <c r="A223" s="79" t="s">
        <v>129</v>
      </c>
      <c r="B223" s="79" t="s">
        <v>227</v>
      </c>
      <c r="C223" s="105" t="s">
        <v>35</v>
      </c>
      <c r="D223" s="85" t="s">
        <v>21</v>
      </c>
      <c r="E223" s="85" t="s">
        <v>195</v>
      </c>
      <c r="F223" s="110">
        <v>10.916952999999999</v>
      </c>
      <c r="G223" s="86">
        <v>0.0071900966971667462</v>
      </c>
      <c r="H223" s="86"/>
      <c r="I223" s="87">
        <v>16.3437864942718</v>
      </c>
      <c r="J223" s="87">
        <v>16.3437864942718</v>
      </c>
      <c r="K223" s="87"/>
      <c r="L223" s="87">
        <v>80.496606367912378</v>
      </c>
      <c r="M223" s="87">
        <v>80.49667482783795</v>
      </c>
    </row>
    <row r="224" spans="1:13" ht="15">
      <c r="A224" s="79" t="s">
        <v>129</v>
      </c>
      <c r="B224" s="79" t="s">
        <v>227</v>
      </c>
      <c r="C224" s="105" t="s">
        <v>45</v>
      </c>
      <c r="D224" s="85" t="s">
        <v>21</v>
      </c>
      <c r="E224" s="85" t="s">
        <v>195</v>
      </c>
      <c r="F224" s="110">
        <v>9.0201609999999999</v>
      </c>
      <c r="G224" s="86">
        <v>0.0059408362217930498</v>
      </c>
      <c r="H224" s="86"/>
      <c r="I224" s="87">
        <v>23</v>
      </c>
      <c r="J224" s="87">
        <v>23</v>
      </c>
      <c r="K224" s="87"/>
      <c r="L224" s="87">
        <v>72.554000000000002</v>
      </c>
      <c r="M224" s="87">
        <v>72.553699284009539</v>
      </c>
    </row>
    <row r="225" spans="1:13" ht="15">
      <c r="A225" s="79" t="s">
        <v>129</v>
      </c>
      <c r="B225" s="79" t="s">
        <v>227</v>
      </c>
      <c r="C225" s="105" t="s">
        <v>78</v>
      </c>
      <c r="D225" s="85" t="s">
        <v>21</v>
      </c>
      <c r="E225" s="85" t="s">
        <v>195</v>
      </c>
      <c r="F225" s="110">
        <v>0.051707000000000003</v>
      </c>
      <c r="G225" s="86">
        <v>3.4055136989268065E-05</v>
      </c>
      <c r="H225" s="86"/>
      <c r="I225" s="87">
        <v>26.472199121975748</v>
      </c>
      <c r="J225" s="87">
        <v>26.472199121975748</v>
      </c>
      <c r="K225" s="87"/>
      <c r="L225" s="87">
        <v>68.409842381108945</v>
      </c>
      <c r="M225" s="87">
        <v>68.410263577594577</v>
      </c>
    </row>
    <row r="226" spans="1:13" ht="15.75" thickBot="1">
      <c r="A226" s="79" t="s">
        <v>129</v>
      </c>
      <c r="B226" s="79" t="s">
        <v>227</v>
      </c>
      <c r="C226" s="106" t="s">
        <v>123</v>
      </c>
      <c r="D226" s="88" t="s">
        <v>21</v>
      </c>
      <c r="E226" s="88" t="s">
        <v>195</v>
      </c>
      <c r="F226" s="111">
        <v>0.190664</v>
      </c>
      <c r="G226" s="89">
        <v>0.00012557465408787603</v>
      </c>
      <c r="H226" s="89"/>
      <c r="I226" s="90">
        <v>8</v>
      </c>
      <c r="J226" s="90">
        <v>8</v>
      </c>
      <c r="K226" s="90"/>
      <c r="L226" s="90">
        <v>90.453000000000003</v>
      </c>
      <c r="M226" s="90">
        <v>90.453460620525064</v>
      </c>
    </row>
    <row r="227" spans="1:13" ht="15.75" thickBot="1">
      <c r="A227" s="79" t="s">
        <v>129</v>
      </c>
      <c r="B227" s="107" t="s">
        <v>228</v>
      </c>
      <c r="C227" s="107"/>
      <c r="D227" s="91"/>
      <c r="E227" s="91"/>
      <c r="F227" s="112">
        <v>81.78512099999999</v>
      </c>
      <c r="G227" s="92">
        <v>0.053865114961975442</v>
      </c>
      <c r="H227" s="92"/>
      <c r="I227" s="93">
        <v>12.984076602393239</v>
      </c>
      <c r="J227" s="93">
        <v>12.984076602393239</v>
      </c>
      <c r="K227" s="93"/>
      <c r="L227" s="93">
        <v>84.505995080559941</v>
      </c>
      <c r="M227" s="93">
        <v>84.505875176141714</v>
      </c>
    </row>
    <row r="228" spans="1:13" ht="15.75" thickBot="1">
      <c r="A228" s="79" t="s">
        <v>129</v>
      </c>
      <c r="B228" s="79" t="s">
        <v>229</v>
      </c>
      <c r="C228" s="79" t="s">
        <v>33</v>
      </c>
      <c r="D228" s="2" t="s">
        <v>203</v>
      </c>
      <c r="E228" s="2" t="s">
        <v>204</v>
      </c>
      <c r="F228" s="114">
        <v>2.1671969999999998</v>
      </c>
      <c r="G228" s="98">
        <v>0.0014273539504850558</v>
      </c>
      <c r="H228" s="98"/>
      <c r="I228" s="8">
        <v>12.936733947121558</v>
      </c>
      <c r="J228" s="8">
        <v>24.93673394712156</v>
      </c>
      <c r="K228" s="8"/>
      <c r="L228" s="8">
        <v>84.562584331742784</v>
      </c>
      <c r="M228" s="8">
        <v>70.242560922289314</v>
      </c>
    </row>
    <row r="229" spans="1:13" ht="15.75" thickBot="1">
      <c r="A229" s="79" t="s">
        <v>129</v>
      </c>
      <c r="B229" s="107" t="s">
        <v>230</v>
      </c>
      <c r="C229" s="107"/>
      <c r="D229" s="91"/>
      <c r="E229" s="91"/>
      <c r="F229" s="112">
        <v>2.1671969999999998</v>
      </c>
      <c r="G229" s="92">
        <v>0.0014273539504850558</v>
      </c>
      <c r="H229" s="92"/>
      <c r="I229" s="93">
        <v>12.936733947121558</v>
      </c>
      <c r="J229" s="93">
        <v>24.93673394712156</v>
      </c>
      <c r="K229" s="93"/>
      <c r="L229" s="93">
        <v>84.562584331742784</v>
      </c>
      <c r="M229" s="93">
        <v>70.242560922289314</v>
      </c>
    </row>
    <row r="230" spans="1:13" ht="15">
      <c r="A230" s="79" t="s">
        <v>129</v>
      </c>
      <c r="B230" s="79" t="s">
        <v>133</v>
      </c>
      <c r="C230" s="104" t="s">
        <v>24</v>
      </c>
      <c r="D230" s="82" t="s">
        <v>21</v>
      </c>
      <c r="E230" s="82" t="s">
        <v>195</v>
      </c>
      <c r="F230" s="109">
        <v>3.778645</v>
      </c>
      <c r="G230" s="83">
        <v>0.0024886818633611083</v>
      </c>
      <c r="H230" s="83"/>
      <c r="I230" s="84">
        <v>19.212276358324214</v>
      </c>
      <c r="J230" s="84">
        <v>19.212276358324214</v>
      </c>
      <c r="K230" s="84"/>
      <c r="L230" s="84">
        <v>77.074016879066434</v>
      </c>
      <c r="M230" s="84">
        <v>77.073655896987816</v>
      </c>
    </row>
    <row r="231" spans="1:13" ht="15">
      <c r="A231" s="79" t="s">
        <v>129</v>
      </c>
      <c r="B231" s="79" t="s">
        <v>133</v>
      </c>
      <c r="C231" s="105" t="s">
        <v>33</v>
      </c>
      <c r="D231" s="85" t="s">
        <v>21</v>
      </c>
      <c r="E231" s="85" t="s">
        <v>195</v>
      </c>
      <c r="F231" s="110">
        <v>12.284357</v>
      </c>
      <c r="G231" s="86">
        <v>0.008090692951826137</v>
      </c>
      <c r="H231" s="86"/>
      <c r="I231" s="87">
        <v>9.0829250566391053</v>
      </c>
      <c r="J231" s="87">
        <v>9.0829250566391053</v>
      </c>
      <c r="K231" s="87"/>
      <c r="L231" s="87">
        <v>89.160982193695602</v>
      </c>
      <c r="M231" s="87">
        <v>89.161187283246889</v>
      </c>
    </row>
    <row r="232" spans="1:13" ht="15">
      <c r="A232" s="79" t="s">
        <v>129</v>
      </c>
      <c r="B232" s="79" t="s">
        <v>133</v>
      </c>
      <c r="C232" s="105" t="s">
        <v>45</v>
      </c>
      <c r="D232" s="85" t="s">
        <v>21</v>
      </c>
      <c r="E232" s="85" t="s">
        <v>195</v>
      </c>
      <c r="F232" s="110">
        <v>0.23855399999999999</v>
      </c>
      <c r="G232" s="86">
        <v>0.00015711584793814867</v>
      </c>
      <c r="H232" s="86"/>
      <c r="I232" s="87">
        <v>23</v>
      </c>
      <c r="J232" s="87">
        <v>23</v>
      </c>
      <c r="K232" s="87"/>
      <c r="L232" s="87">
        <v>72.554000000000002</v>
      </c>
      <c r="M232" s="87">
        <v>72.553699284009554</v>
      </c>
    </row>
    <row r="233" spans="1:13" ht="15.75" thickBot="1">
      <c r="A233" s="79" t="s">
        <v>129</v>
      </c>
      <c r="B233" s="79" t="s">
        <v>133</v>
      </c>
      <c r="C233" s="106" t="s">
        <v>78</v>
      </c>
      <c r="D233" s="88" t="s">
        <v>21</v>
      </c>
      <c r="E233" s="88" t="s">
        <v>195</v>
      </c>
      <c r="F233" s="111">
        <v>2.2337660000000001</v>
      </c>
      <c r="G233" s="89">
        <v>0.0014711974613102552</v>
      </c>
      <c r="H233" s="89"/>
      <c r="I233" s="90">
        <v>27</v>
      </c>
      <c r="J233" s="90">
        <v>27</v>
      </c>
      <c r="K233" s="90"/>
      <c r="L233" s="90">
        <v>67.780000000000015</v>
      </c>
      <c r="M233" s="90">
        <v>67.780429594272078</v>
      </c>
    </row>
    <row r="234" spans="1:13" ht="15.75" thickBot="1">
      <c r="A234" s="79" t="s">
        <v>129</v>
      </c>
      <c r="B234" s="107" t="s">
        <v>231</v>
      </c>
      <c r="C234" s="107"/>
      <c r="D234" s="91"/>
      <c r="E234" s="91"/>
      <c r="F234" s="112">
        <v>18.535322000000001</v>
      </c>
      <c r="G234" s="92">
        <v>0.012207688124435647</v>
      </c>
      <c r="H234" s="92"/>
      <c r="I234" s="93">
        <v>13.486287964136798</v>
      </c>
      <c r="J234" s="93">
        <v>13.486287964136798</v>
      </c>
      <c r="K234" s="93"/>
      <c r="L234" s="93">
        <v>83.906467373159202</v>
      </c>
      <c r="M234" s="93">
        <v>83.906577608428634</v>
      </c>
    </row>
    <row r="235" spans="1:13" ht="15">
      <c r="A235" s="79" t="s">
        <v>129</v>
      </c>
      <c r="B235" s="79" t="s">
        <v>134</v>
      </c>
      <c r="C235" s="104" t="s">
        <v>33</v>
      </c>
      <c r="D235" s="82" t="s">
        <v>203</v>
      </c>
      <c r="E235" s="82" t="s">
        <v>204</v>
      </c>
      <c r="F235" s="109">
        <v>70.185860000000005</v>
      </c>
      <c r="G235" s="83">
        <v>0.046225638250325683</v>
      </c>
      <c r="H235" s="83"/>
      <c r="I235" s="84">
        <v>36.457530277466148</v>
      </c>
      <c r="J235" s="84">
        <v>49.457530277466148</v>
      </c>
      <c r="K235" s="84"/>
      <c r="L235" s="84">
        <v>56.494308825538376</v>
      </c>
      <c r="M235" s="84">
        <v>40.98146744932442</v>
      </c>
    </row>
    <row r="236" spans="1:13" ht="15">
      <c r="A236" s="79" t="s">
        <v>129</v>
      </c>
      <c r="B236" s="79" t="s">
        <v>134</v>
      </c>
      <c r="C236" s="105" t="s">
        <v>35</v>
      </c>
      <c r="D236" s="85" t="s">
        <v>203</v>
      </c>
      <c r="E236" s="85" t="s">
        <v>204</v>
      </c>
      <c r="F236" s="110">
        <v>1.3673900000000001</v>
      </c>
      <c r="G236" s="86">
        <v>0.00090058703401387169</v>
      </c>
      <c r="H236" s="86"/>
      <c r="I236" s="87">
        <v>37.654470926363366</v>
      </c>
      <c r="J236" s="87">
        <v>50.654470926363366</v>
      </c>
      <c r="K236" s="87"/>
      <c r="L236" s="87">
        <v>55.066221411594356</v>
      </c>
      <c r="M236" s="87">
        <v>39.553137319375459</v>
      </c>
    </row>
    <row r="237" spans="1:13" ht="15.75" thickBot="1">
      <c r="A237" s="79" t="s">
        <v>129</v>
      </c>
      <c r="B237" s="79" t="s">
        <v>134</v>
      </c>
      <c r="C237" s="106" t="s">
        <v>55</v>
      </c>
      <c r="D237" s="88" t="s">
        <v>203</v>
      </c>
      <c r="E237" s="88" t="s">
        <v>204</v>
      </c>
      <c r="F237" s="111">
        <v>47.529947999999997</v>
      </c>
      <c r="G237" s="89">
        <v>0.031304057288815586</v>
      </c>
      <c r="H237" s="89"/>
      <c r="I237" s="90">
        <v>40</v>
      </c>
      <c r="J237" s="90">
        <v>53</v>
      </c>
      <c r="K237" s="90"/>
      <c r="L237" s="90">
        <v>52.266999999999996</v>
      </c>
      <c r="M237" s="90">
        <v>36.754176610978519</v>
      </c>
    </row>
    <row r="238" spans="1:13" ht="15.75" thickBot="1">
      <c r="A238" s="79" t="s">
        <v>129</v>
      </c>
      <c r="B238" s="107" t="s">
        <v>232</v>
      </c>
      <c r="C238" s="107"/>
      <c r="D238" s="91"/>
      <c r="E238" s="91"/>
      <c r="F238" s="112">
        <v>119.08319800000001</v>
      </c>
      <c r="G238" s="92">
        <v>0.078430282573155138</v>
      </c>
      <c r="H238" s="92"/>
      <c r="I238" s="93">
        <v>37.885188328583517</v>
      </c>
      <c r="J238" s="93">
        <v>50.885188328583517</v>
      </c>
      <c r="K238" s="93"/>
      <c r="L238" s="93">
        <v>54.790655207613746</v>
      </c>
      <c r="M238" s="93">
        <v>39.277818223647365</v>
      </c>
    </row>
    <row r="239" spans="1:13" ht="15">
      <c r="A239" s="79" t="s">
        <v>129</v>
      </c>
      <c r="B239" s="79" t="s">
        <v>135</v>
      </c>
      <c r="C239" s="104" t="s">
        <v>136</v>
      </c>
      <c r="D239" s="82" t="s">
        <v>203</v>
      </c>
      <c r="E239" s="82" t="s">
        <v>204</v>
      </c>
      <c r="F239" s="109">
        <v>0.58514600000000005</v>
      </c>
      <c r="G239" s="83">
        <v>0.00038538741734624426</v>
      </c>
      <c r="H239" s="83"/>
      <c r="I239" s="84">
        <v>14</v>
      </c>
      <c r="J239" s="84">
        <v>27</v>
      </c>
      <c r="K239" s="84"/>
      <c r="L239" s="84">
        <v>83.293999999999997</v>
      </c>
      <c r="M239" s="84">
        <v>67.780429594272078</v>
      </c>
    </row>
    <row r="240" spans="1:13" ht="15">
      <c r="A240" s="79" t="s">
        <v>129</v>
      </c>
      <c r="B240" s="79" t="s">
        <v>135</v>
      </c>
      <c r="C240" s="105" t="s">
        <v>82</v>
      </c>
      <c r="D240" s="85" t="s">
        <v>203</v>
      </c>
      <c r="E240" s="85" t="s">
        <v>204</v>
      </c>
      <c r="F240" s="110">
        <v>1.984092</v>
      </c>
      <c r="G240" s="86">
        <v>0.0013067577863598904</v>
      </c>
      <c r="H240" s="86"/>
      <c r="I240" s="87">
        <v>16</v>
      </c>
      <c r="J240" s="87">
        <v>29</v>
      </c>
      <c r="K240" s="87"/>
      <c r="L240" s="87">
        <v>80.906999999999982</v>
      </c>
      <c r="M240" s="87">
        <v>65.393794749403341</v>
      </c>
    </row>
    <row r="241" spans="1:13" ht="15.75" thickBot="1">
      <c r="A241" s="79" t="s">
        <v>129</v>
      </c>
      <c r="B241" s="79" t="s">
        <v>135</v>
      </c>
      <c r="C241" s="106" t="s">
        <v>48</v>
      </c>
      <c r="D241" s="88" t="s">
        <v>203</v>
      </c>
      <c r="E241" s="88" t="s">
        <v>204</v>
      </c>
      <c r="F241" s="111">
        <v>6.8897969999999997</v>
      </c>
      <c r="G241" s="89">
        <v>0.0045377411310508851</v>
      </c>
      <c r="H241" s="89"/>
      <c r="I241" s="90">
        <v>22.951976088700437</v>
      </c>
      <c r="J241" s="90">
        <v>35.951976088700434</v>
      </c>
      <c r="K241" s="90"/>
      <c r="L241" s="90">
        <v>72.611106277296713</v>
      </c>
      <c r="M241" s="90">
        <v>57.097880562409976</v>
      </c>
    </row>
    <row r="242" spans="1:13" ht="15.75" thickBot="1">
      <c r="A242" s="79" t="s">
        <v>129</v>
      </c>
      <c r="B242" s="107" t="s">
        <v>233</v>
      </c>
      <c r="C242" s="107"/>
      <c r="D242" s="91"/>
      <c r="E242" s="91"/>
      <c r="F242" s="112">
        <v>9.4590350000000001</v>
      </c>
      <c r="G242" s="92">
        <v>0.0062298863347570194</v>
      </c>
      <c r="H242" s="92"/>
      <c r="I242" s="93">
        <v>20.939976646666388</v>
      </c>
      <c r="J242" s="93">
        <v>33.939976646666388</v>
      </c>
      <c r="K242" s="93"/>
      <c r="L242" s="93">
        <v>75.012077295834075</v>
      </c>
      <c r="M242" s="93">
        <v>59.498834550517437</v>
      </c>
    </row>
    <row r="243" spans="1:13" ht="15">
      <c r="A243" s="79" t="s">
        <v>129</v>
      </c>
      <c r="B243" s="79" t="s">
        <v>139</v>
      </c>
      <c r="C243" s="104" t="s">
        <v>24</v>
      </c>
      <c r="D243" s="82" t="s">
        <v>203</v>
      </c>
      <c r="E243" s="82" t="s">
        <v>204</v>
      </c>
      <c r="F243" s="109">
        <v>0.57727399999999995</v>
      </c>
      <c r="G243" s="83">
        <v>0.00038020278009443073</v>
      </c>
      <c r="H243" s="83"/>
      <c r="I243" s="84">
        <v>22</v>
      </c>
      <c r="J243" s="84">
        <v>34</v>
      </c>
      <c r="K243" s="84"/>
      <c r="L243" s="84">
        <v>73.747</v>
      </c>
      <c r="M243" s="84">
        <v>59.427207637231504</v>
      </c>
    </row>
    <row r="244" spans="1:13" ht="15">
      <c r="A244" s="79" t="s">
        <v>129</v>
      </c>
      <c r="B244" s="79" t="s">
        <v>139</v>
      </c>
      <c r="C244" s="105" t="s">
        <v>64</v>
      </c>
      <c r="D244" s="85" t="s">
        <v>203</v>
      </c>
      <c r="E244" s="85" t="s">
        <v>204</v>
      </c>
      <c r="F244" s="110">
        <v>7.8720080000000001</v>
      </c>
      <c r="G244" s="86">
        <v>0.0051846425207537497</v>
      </c>
      <c r="H244" s="86"/>
      <c r="I244" s="87">
        <v>30</v>
      </c>
      <c r="J244" s="87">
        <v>42</v>
      </c>
      <c r="K244" s="87"/>
      <c r="L244" s="87">
        <v>64.200000000000017</v>
      </c>
      <c r="M244" s="87">
        <v>49.880668257756561</v>
      </c>
    </row>
    <row r="245" spans="1:13" ht="15">
      <c r="A245" s="79" t="s">
        <v>129</v>
      </c>
      <c r="B245" s="79" t="s">
        <v>139</v>
      </c>
      <c r="C245" s="105" t="s">
        <v>100</v>
      </c>
      <c r="D245" s="85" t="s">
        <v>203</v>
      </c>
      <c r="E245" s="85" t="s">
        <v>204</v>
      </c>
      <c r="F245" s="110">
        <v>2.6660780000000002</v>
      </c>
      <c r="G245" s="86">
        <v>0.001755925725995974</v>
      </c>
      <c r="H245" s="86"/>
      <c r="I245" s="87">
        <v>25.928934562304629</v>
      </c>
      <c r="J245" s="87">
        <v>37.928934562304626</v>
      </c>
      <c r="K245" s="87"/>
      <c r="L245" s="87">
        <v>69.058395280258125</v>
      </c>
      <c r="M245" s="87">
        <v>54.738741572428843</v>
      </c>
    </row>
    <row r="246" spans="1:13" ht="15">
      <c r="A246" s="79" t="s">
        <v>129</v>
      </c>
      <c r="B246" s="79" t="s">
        <v>139</v>
      </c>
      <c r="C246" s="105" t="s">
        <v>31</v>
      </c>
      <c r="D246" s="85" t="s">
        <v>203</v>
      </c>
      <c r="E246" s="85" t="s">
        <v>204</v>
      </c>
      <c r="F246" s="110">
        <v>7.7172289999999997</v>
      </c>
      <c r="G246" s="86">
        <v>0.0050827023569836229</v>
      </c>
      <c r="H246" s="86"/>
      <c r="I246" s="87">
        <v>27.755433588921619</v>
      </c>
      <c r="J246" s="87">
        <v>39.755433588921619</v>
      </c>
      <c r="K246" s="87"/>
      <c r="L246" s="87">
        <v>66.878849250553529</v>
      </c>
      <c r="M246" s="87">
        <v>52.559148461907377</v>
      </c>
    </row>
    <row r="247" spans="1:13" ht="15">
      <c r="A247" s="79" t="s">
        <v>129</v>
      </c>
      <c r="B247" s="79" t="s">
        <v>139</v>
      </c>
      <c r="C247" s="105" t="s">
        <v>33</v>
      </c>
      <c r="D247" s="85" t="s">
        <v>203</v>
      </c>
      <c r="E247" s="85" t="s">
        <v>204</v>
      </c>
      <c r="F247" s="110">
        <v>2.6031770000000001</v>
      </c>
      <c r="G247" s="86">
        <v>0.0017144980242967465</v>
      </c>
      <c r="H247" s="86"/>
      <c r="I247" s="87">
        <v>27.016386131254233</v>
      </c>
      <c r="J247" s="87">
        <v>39.016386131254229</v>
      </c>
      <c r="K247" s="87"/>
      <c r="L247" s="87">
        <v>67.760447248880894</v>
      </c>
      <c r="M247" s="87">
        <v>53.441066669147695</v>
      </c>
    </row>
    <row r="248" spans="1:13" ht="15">
      <c r="A248" s="79" t="s">
        <v>129</v>
      </c>
      <c r="B248" s="79" t="s">
        <v>139</v>
      </c>
      <c r="C248" s="105" t="s">
        <v>35</v>
      </c>
      <c r="D248" s="85" t="s">
        <v>203</v>
      </c>
      <c r="E248" s="85" t="s">
        <v>204</v>
      </c>
      <c r="F248" s="110">
        <v>4.6657349999999997</v>
      </c>
      <c r="G248" s="86">
        <v>0.0030729348943203554</v>
      </c>
      <c r="H248" s="86"/>
      <c r="I248" s="87">
        <v>26.991839870888509</v>
      </c>
      <c r="J248" s="87">
        <v>38.991839870888512</v>
      </c>
      <c r="K248" s="87"/>
      <c r="L248" s="87">
        <v>67.790404420739705</v>
      </c>
      <c r="M248" s="87">
        <v>53.470358149297716</v>
      </c>
    </row>
    <row r="249" spans="1:13" ht="15">
      <c r="A249" s="79" t="s">
        <v>129</v>
      </c>
      <c r="B249" s="79" t="s">
        <v>139</v>
      </c>
      <c r="C249" s="105" t="s">
        <v>79</v>
      </c>
      <c r="D249" s="85" t="s">
        <v>203</v>
      </c>
      <c r="E249" s="85" t="s">
        <v>204</v>
      </c>
      <c r="F249" s="110">
        <v>10.310586000000001</v>
      </c>
      <c r="G249" s="86">
        <v>0.0067907327570663444</v>
      </c>
      <c r="H249" s="86"/>
      <c r="I249" s="87">
        <v>29.989403124128931</v>
      </c>
      <c r="J249" s="87">
        <v>41.989403124128927</v>
      </c>
      <c r="K249" s="87"/>
      <c r="L249" s="87">
        <v>64.212652669790046</v>
      </c>
      <c r="M249" s="87">
        <v>49.893313694356891</v>
      </c>
    </row>
    <row r="250" spans="1:13" ht="15">
      <c r="A250" s="79" t="s">
        <v>129</v>
      </c>
      <c r="B250" s="79" t="s">
        <v>139</v>
      </c>
      <c r="C250" s="105" t="s">
        <v>104</v>
      </c>
      <c r="D250" s="85" t="s">
        <v>203</v>
      </c>
      <c r="E250" s="85" t="s">
        <v>204</v>
      </c>
      <c r="F250" s="110">
        <v>0.57441299999999995</v>
      </c>
      <c r="G250" s="86">
        <v>0.00037831847532087407</v>
      </c>
      <c r="H250" s="86"/>
      <c r="I250" s="87">
        <v>29</v>
      </c>
      <c r="J250" s="87">
        <v>41</v>
      </c>
      <c r="K250" s="87"/>
      <c r="L250" s="87">
        <v>65.394000000000005</v>
      </c>
      <c r="M250" s="87">
        <v>51.07398568019093</v>
      </c>
    </row>
    <row r="251" spans="1:13" ht="15">
      <c r="A251" s="79" t="s">
        <v>129</v>
      </c>
      <c r="B251" s="79" t="s">
        <v>139</v>
      </c>
      <c r="C251" s="105" t="s">
        <v>80</v>
      </c>
      <c r="D251" s="85" t="s">
        <v>203</v>
      </c>
      <c r="E251" s="85" t="s">
        <v>204</v>
      </c>
      <c r="F251" s="110">
        <v>0.046716000000000001</v>
      </c>
      <c r="G251" s="86">
        <v>3.0767976861752701E-05</v>
      </c>
      <c r="H251" s="86"/>
      <c r="I251" s="87">
        <v>31</v>
      </c>
      <c r="J251" s="87">
        <v>43</v>
      </c>
      <c r="K251" s="87"/>
      <c r="L251" s="87">
        <v>63.007000000000005</v>
      </c>
      <c r="M251" s="87">
        <v>48.687350835322199</v>
      </c>
    </row>
    <row r="252" spans="1:13" ht="15.75" thickBot="1">
      <c r="A252" s="79" t="s">
        <v>129</v>
      </c>
      <c r="B252" s="79" t="s">
        <v>139</v>
      </c>
      <c r="C252" s="106" t="s">
        <v>55</v>
      </c>
      <c r="D252" s="88" t="s">
        <v>203</v>
      </c>
      <c r="E252" s="88" t="s">
        <v>204</v>
      </c>
      <c r="F252" s="111">
        <v>62.641274000000003</v>
      </c>
      <c r="G252" s="89">
        <v>0.041256641600794397</v>
      </c>
      <c r="H252" s="89"/>
      <c r="I252" s="90">
        <v>32.261771432043354</v>
      </c>
      <c r="J252" s="90">
        <v>44.261771432043354</v>
      </c>
      <c r="K252" s="90"/>
      <c r="L252" s="90">
        <v>61.501483194802184</v>
      </c>
      <c r="M252" s="90">
        <v>47.181657002334902</v>
      </c>
    </row>
    <row r="253" spans="1:13" ht="15.75" thickBot="1">
      <c r="A253" s="79" t="s">
        <v>129</v>
      </c>
      <c r="B253" s="107" t="s">
        <v>234</v>
      </c>
      <c r="C253" s="107"/>
      <c r="D253" s="91"/>
      <c r="E253" s="91"/>
      <c r="F253" s="112">
        <v>99.674490000000006</v>
      </c>
      <c r="G253" s="92">
        <v>0.065647367112488253</v>
      </c>
      <c r="H253" s="92"/>
      <c r="I253" s="93">
        <v>30.867296446663534</v>
      </c>
      <c r="J253" s="93">
        <v>42.867296446663538</v>
      </c>
      <c r="K253" s="93"/>
      <c r="L253" s="93">
        <v>63.165430186971633</v>
      </c>
      <c r="M253" s="93">
        <v>48.845708297537534</v>
      </c>
    </row>
    <row r="254" spans="1:13" ht="15.75" thickBot="1">
      <c r="A254" s="108" t="s">
        <v>235</v>
      </c>
      <c r="B254" s="108"/>
      <c r="C254" s="108"/>
      <c r="D254" s="94"/>
      <c r="E254" s="94"/>
      <c r="F254" s="113">
        <v>551.2776869999999</v>
      </c>
      <c r="G254" s="95">
        <v>0.36308115245347511</v>
      </c>
      <c r="H254" s="95"/>
      <c r="I254" s="96">
        <v>28.20208137863559</v>
      </c>
      <c r="J254" s="96">
        <v>37.860545144828251</v>
      </c>
      <c r="K254" s="96"/>
      <c r="L254" s="96">
        <v>66.345894127131629</v>
      </c>
      <c r="M254" s="96">
        <v>54.820351855813506</v>
      </c>
    </row>
    <row r="255" spans="1:13" ht="15">
      <c r="A255" s="79" t="s">
        <v>236</v>
      </c>
      <c r="B255" s="79" t="s">
        <v>67</v>
      </c>
      <c r="C255" s="104" t="s">
        <v>98</v>
      </c>
      <c r="D255" s="82" t="s">
        <v>21</v>
      </c>
      <c r="E255" s="82" t="s">
        <v>195</v>
      </c>
      <c r="F255" s="109">
        <v>0.86935070000000003</v>
      </c>
      <c r="G255" s="83">
        <v>0.00057256961688390516</v>
      </c>
      <c r="H255" s="83"/>
      <c r="I255" s="84">
        <v>24</v>
      </c>
      <c r="J255" s="84">
        <v>24</v>
      </c>
      <c r="K255" s="84"/>
      <c r="L255" s="84">
        <v>71.36</v>
      </c>
      <c r="M255" s="84">
        <v>71.360381861575178</v>
      </c>
    </row>
    <row r="256" spans="1:13" ht="15">
      <c r="A256" s="79" t="s">
        <v>236</v>
      </c>
      <c r="B256" s="79" t="s">
        <v>67</v>
      </c>
      <c r="C256" s="105" t="s">
        <v>35</v>
      </c>
      <c r="D256" s="85" t="s">
        <v>21</v>
      </c>
      <c r="E256" s="85" t="s">
        <v>195</v>
      </c>
      <c r="F256" s="110">
        <v>1.1445999</v>
      </c>
      <c r="G256" s="86">
        <v>0.00075385356706833757</v>
      </c>
      <c r="H256" s="86"/>
      <c r="I256" s="87">
        <v>12.137442087842222</v>
      </c>
      <c r="J256" s="87">
        <v>12.137442087842222</v>
      </c>
      <c r="K256" s="87"/>
      <c r="L256" s="87">
        <v>85.516147928110058</v>
      </c>
      <c r="M256" s="87">
        <v>85.516178892789711</v>
      </c>
    </row>
    <row r="257" spans="1:13" ht="15">
      <c r="A257" s="79" t="s">
        <v>236</v>
      </c>
      <c r="B257" s="79" t="s">
        <v>67</v>
      </c>
      <c r="C257" s="105" t="s">
        <v>123</v>
      </c>
      <c r="D257" s="85" t="s">
        <v>21</v>
      </c>
      <c r="E257" s="85" t="s">
        <v>195</v>
      </c>
      <c r="F257" s="110">
        <v>4.667425999999999</v>
      </c>
      <c r="G257" s="86">
        <v>0.00307404861657554</v>
      </c>
      <c r="H257" s="86"/>
      <c r="I257" s="87">
        <v>18.867915849121122</v>
      </c>
      <c r="J257" s="87">
        <v>18.867915849121122</v>
      </c>
      <c r="K257" s="87"/>
      <c r="L257" s="87">
        <v>77.484487212909201</v>
      </c>
      <c r="M257" s="87">
        <v>77.484587292218222</v>
      </c>
    </row>
    <row r="258" spans="1:13" ht="15.75" thickBot="1">
      <c r="A258" s="79" t="s">
        <v>236</v>
      </c>
      <c r="B258" s="79" t="s">
        <v>67</v>
      </c>
      <c r="C258" s="106" t="s">
        <v>55</v>
      </c>
      <c r="D258" s="88" t="s">
        <v>21</v>
      </c>
      <c r="E258" s="88" t="s">
        <v>195</v>
      </c>
      <c r="F258" s="111">
        <v>0.323494</v>
      </c>
      <c r="G258" s="89">
        <v>0.00021305882153685736</v>
      </c>
      <c r="H258" s="89"/>
      <c r="I258" s="90">
        <v>15.811770233760132</v>
      </c>
      <c r="J258" s="90">
        <v>15.811770233760132</v>
      </c>
      <c r="K258" s="90"/>
      <c r="L258" s="90">
        <v>81.131323904616465</v>
      </c>
      <c r="M258" s="90">
        <v>81.131539100524918</v>
      </c>
    </row>
    <row r="259" spans="1:13" ht="15.75" thickBot="1">
      <c r="A259" s="79" t="s">
        <v>236</v>
      </c>
      <c r="B259" s="107" t="s">
        <v>202</v>
      </c>
      <c r="C259" s="107"/>
      <c r="D259" s="91"/>
      <c r="E259" s="91"/>
      <c r="F259" s="112">
        <v>7.0048705999999994</v>
      </c>
      <c r="G259" s="92">
        <v>0.0046135306220646396</v>
      </c>
      <c r="H259" s="92"/>
      <c r="I259" s="93">
        <v>18.263941321057381</v>
      </c>
      <c r="J259" s="93">
        <v>18.263941321057381</v>
      </c>
      <c r="K259" s="93"/>
      <c r="L259" s="93">
        <v>78.205191546050813</v>
      </c>
      <c r="M259" s="93">
        <v>78.205320619263262</v>
      </c>
    </row>
    <row r="260" spans="1:13" ht="15">
      <c r="A260" s="79" t="s">
        <v>236</v>
      </c>
      <c r="B260" s="79" t="s">
        <v>142</v>
      </c>
      <c r="C260" s="104" t="s">
        <v>98</v>
      </c>
      <c r="D260" s="82" t="s">
        <v>21</v>
      </c>
      <c r="E260" s="82" t="s">
        <v>195</v>
      </c>
      <c r="F260" s="109">
        <v>0.2195222</v>
      </c>
      <c r="G260" s="83">
        <v>0.00014458117069614368</v>
      </c>
      <c r="H260" s="83"/>
      <c r="I260" s="84">
        <v>24</v>
      </c>
      <c r="J260" s="84">
        <v>24</v>
      </c>
      <c r="K260" s="84"/>
      <c r="L260" s="84">
        <v>71.36</v>
      </c>
      <c r="M260" s="84">
        <v>71.360381861575192</v>
      </c>
    </row>
    <row r="261" spans="1:13" ht="15.75" thickBot="1">
      <c r="A261" s="79" t="s">
        <v>236</v>
      </c>
      <c r="B261" s="79" t="s">
        <v>142</v>
      </c>
      <c r="C261" s="106" t="s">
        <v>123</v>
      </c>
      <c r="D261" s="88" t="s">
        <v>21</v>
      </c>
      <c r="E261" s="88" t="s">
        <v>195</v>
      </c>
      <c r="F261" s="111">
        <v>0.011428499999999999</v>
      </c>
      <c r="G261" s="89">
        <v>7.5270105224021907E-06</v>
      </c>
      <c r="H261" s="89"/>
      <c r="I261" s="90">
        <v>16</v>
      </c>
      <c r="J261" s="90">
        <v>16</v>
      </c>
      <c r="K261" s="90"/>
      <c r="L261" s="90">
        <v>80.906999999999996</v>
      </c>
      <c r="M261" s="90">
        <v>80.906921241050128</v>
      </c>
    </row>
    <row r="262" spans="1:13" ht="15.75" thickBot="1">
      <c r="A262" s="79" t="s">
        <v>236</v>
      </c>
      <c r="B262" s="107" t="s">
        <v>237</v>
      </c>
      <c r="C262" s="107"/>
      <c r="D262" s="91"/>
      <c r="E262" s="91"/>
      <c r="F262" s="112">
        <v>0.23095070000000001</v>
      </c>
      <c r="G262" s="92">
        <v>0.00015210818121854587</v>
      </c>
      <c r="H262" s="92"/>
      <c r="I262" s="93">
        <v>23.604123304237657</v>
      </c>
      <c r="J262" s="93">
        <v>23.604123304237657</v>
      </c>
      <c r="K262" s="93"/>
      <c r="L262" s="93">
        <v>71.832429351805388</v>
      </c>
      <c r="M262" s="93">
        <v>71.832788419764128</v>
      </c>
    </row>
    <row r="263" spans="1:13" ht="15.75" thickBot="1">
      <c r="A263" s="79" t="s">
        <v>236</v>
      </c>
      <c r="B263" s="79" t="s">
        <v>143</v>
      </c>
      <c r="C263" s="79" t="s">
        <v>35</v>
      </c>
      <c r="D263" s="2" t="s">
        <v>21</v>
      </c>
      <c r="E263" s="2" t="s">
        <v>195</v>
      </c>
      <c r="F263" s="114">
        <v>0.012547599999999999</v>
      </c>
      <c r="G263" s="98">
        <v>8.264069408137001E-06</v>
      </c>
      <c r="H263" s="98"/>
      <c r="I263" s="8">
        <v>23</v>
      </c>
      <c r="J263" s="8">
        <v>23</v>
      </c>
      <c r="K263" s="8"/>
      <c r="L263" s="8">
        <v>72.554000000000002</v>
      </c>
      <c r="M263" s="8">
        <v>72.553699284009539</v>
      </c>
    </row>
    <row r="264" spans="1:13" ht="15.75" thickBot="1">
      <c r="A264" s="79" t="s">
        <v>236</v>
      </c>
      <c r="B264" s="107" t="s">
        <v>238</v>
      </c>
      <c r="C264" s="107"/>
      <c r="D264" s="91"/>
      <c r="E264" s="91"/>
      <c r="F264" s="112">
        <v>0.012547599999999999</v>
      </c>
      <c r="G264" s="92">
        <v>8.264069408137001E-06</v>
      </c>
      <c r="H264" s="92"/>
      <c r="I264" s="93">
        <v>23</v>
      </c>
      <c r="J264" s="93">
        <v>23</v>
      </c>
      <c r="K264" s="93"/>
      <c r="L264" s="93">
        <v>72.554000000000002</v>
      </c>
      <c r="M264" s="93">
        <v>72.553699284009539</v>
      </c>
    </row>
    <row r="265" spans="1:13" ht="15.75" thickBot="1">
      <c r="A265" s="79" t="s">
        <v>236</v>
      </c>
      <c r="B265" s="79" t="s">
        <v>144</v>
      </c>
      <c r="C265" s="79" t="s">
        <v>123</v>
      </c>
      <c r="D265" s="2" t="s">
        <v>21</v>
      </c>
      <c r="E265" s="2" t="s">
        <v>195</v>
      </c>
      <c r="F265" s="114">
        <v>0.34016079999999999</v>
      </c>
      <c r="G265" s="98">
        <v>0.00022403586830369227</v>
      </c>
      <c r="H265" s="98"/>
      <c r="I265" s="8">
        <v>15.455734170427633</v>
      </c>
      <c r="J265" s="8">
        <v>15.455734170427633</v>
      </c>
      <c r="K265" s="8"/>
      <c r="L265" s="8">
        <v>81.556207979579071</v>
      </c>
      <c r="M265" s="8">
        <v>81.556403137914529</v>
      </c>
    </row>
    <row r="266" spans="1:13" ht="15.75" thickBot="1">
      <c r="A266" s="79" t="s">
        <v>236</v>
      </c>
      <c r="B266" s="107" t="s">
        <v>239</v>
      </c>
      <c r="C266" s="107"/>
      <c r="D266" s="91"/>
      <c r="E266" s="91"/>
      <c r="F266" s="112">
        <v>0.34016079999999999</v>
      </c>
      <c r="G266" s="92">
        <v>0.00022403586830369227</v>
      </c>
      <c r="H266" s="92"/>
      <c r="I266" s="93">
        <v>15.455734170427633</v>
      </c>
      <c r="J266" s="93">
        <v>15.455734170427633</v>
      </c>
      <c r="K266" s="93"/>
      <c r="L266" s="93">
        <v>81.556207979579071</v>
      </c>
      <c r="M266" s="93">
        <v>81.556403137914529</v>
      </c>
    </row>
    <row r="267" spans="1:13" ht="15.75" thickBot="1">
      <c r="A267" s="79" t="s">
        <v>236</v>
      </c>
      <c r="B267" s="79" t="s">
        <v>146</v>
      </c>
      <c r="C267" s="79" t="s">
        <v>123</v>
      </c>
      <c r="D267" s="2" t="s">
        <v>21</v>
      </c>
      <c r="E267" s="2" t="s">
        <v>195</v>
      </c>
      <c r="F267" s="114">
        <v>0.0188936</v>
      </c>
      <c r="G267" s="98">
        <v>1.2443656298381942E-05</v>
      </c>
      <c r="H267" s="98"/>
      <c r="I267" s="8">
        <v>15</v>
      </c>
      <c r="J267" s="8">
        <v>15</v>
      </c>
      <c r="K267" s="8"/>
      <c r="L267" s="8">
        <v>82.10</v>
      </c>
      <c r="M267" s="8">
        <v>82.10023866348449</v>
      </c>
    </row>
    <row r="268" spans="1:13" ht="15.75" thickBot="1">
      <c r="A268" s="79" t="s">
        <v>236</v>
      </c>
      <c r="B268" s="107" t="s">
        <v>240</v>
      </c>
      <c r="C268" s="107"/>
      <c r="D268" s="91"/>
      <c r="E268" s="91"/>
      <c r="F268" s="112">
        <v>0.0188936</v>
      </c>
      <c r="G268" s="92">
        <v>1.2443656298381942E-05</v>
      </c>
      <c r="H268" s="92"/>
      <c r="I268" s="93">
        <v>15</v>
      </c>
      <c r="J268" s="93">
        <v>15</v>
      </c>
      <c r="K268" s="93"/>
      <c r="L268" s="93">
        <v>82.10</v>
      </c>
      <c r="M268" s="93">
        <v>82.10023866348449</v>
      </c>
    </row>
    <row r="269" spans="1:13" ht="15.75" thickBot="1">
      <c r="A269" s="108" t="s">
        <v>241</v>
      </c>
      <c r="B269" s="108"/>
      <c r="C269" s="108"/>
      <c r="D269" s="94"/>
      <c r="E269" s="94"/>
      <c r="F269" s="113">
        <v>7.6074232999999998</v>
      </c>
      <c r="G269" s="95">
        <v>0.0050103823972933968</v>
      </c>
      <c r="H269" s="95"/>
      <c r="I269" s="96">
        <v>18.300200029621067</v>
      </c>
      <c r="J269" s="96">
        <v>18.300200029621067</v>
      </c>
      <c r="K269" s="96"/>
      <c r="L269" s="96">
        <v>78.161913896851232</v>
      </c>
      <c r="M269" s="96">
        <v>78.162052470619258</v>
      </c>
    </row>
    <row r="270" spans="1:13" ht="15.75" thickBot="1">
      <c r="A270" s="79" t="s">
        <v>242</v>
      </c>
      <c r="B270" s="79" t="s">
        <v>65</v>
      </c>
      <c r="C270" s="79" t="s">
        <v>31</v>
      </c>
      <c r="D270" s="2" t="s">
        <v>21</v>
      </c>
      <c r="E270" s="2" t="s">
        <v>195</v>
      </c>
      <c r="F270" s="114">
        <v>0.034986000000000003</v>
      </c>
      <c r="G270" s="98">
        <v>2.3042393151923967E-05</v>
      </c>
      <c r="H270" s="98"/>
      <c r="I270" s="8">
        <v>33</v>
      </c>
      <c r="J270" s="8">
        <v>33</v>
      </c>
      <c r="K270" s="8"/>
      <c r="L270" s="8">
        <v>60.620999999999995</v>
      </c>
      <c r="M270" s="8">
        <v>60.62052505966588</v>
      </c>
    </row>
    <row r="271" spans="1:13" ht="15.75" thickBot="1">
      <c r="A271" s="79" t="s">
        <v>242</v>
      </c>
      <c r="B271" s="107" t="s">
        <v>200</v>
      </c>
      <c r="C271" s="107"/>
      <c r="D271" s="91"/>
      <c r="E271" s="91"/>
      <c r="F271" s="112">
        <v>0.034986000000000003</v>
      </c>
      <c r="G271" s="92">
        <v>2.3042393151923967E-05</v>
      </c>
      <c r="H271" s="92"/>
      <c r="I271" s="93">
        <v>33</v>
      </c>
      <c r="J271" s="93">
        <v>33</v>
      </c>
      <c r="K271" s="93"/>
      <c r="L271" s="93">
        <v>60.620999999999995</v>
      </c>
      <c r="M271" s="93">
        <v>60.62052505966588</v>
      </c>
    </row>
    <row r="272" spans="1:13" ht="15.75" thickBot="1">
      <c r="A272" s="79" t="s">
        <v>242</v>
      </c>
      <c r="B272" s="79" t="s">
        <v>243</v>
      </c>
      <c r="C272" s="79" t="s">
        <v>31</v>
      </c>
      <c r="D272" s="2" t="s">
        <v>21</v>
      </c>
      <c r="E272" s="2" t="s">
        <v>195</v>
      </c>
      <c r="F272" s="114">
        <v>0.026006999999999999</v>
      </c>
      <c r="G272" s="98">
        <v>1.7128666286574246E-05</v>
      </c>
      <c r="H272" s="98"/>
      <c r="I272" s="8">
        <v>33</v>
      </c>
      <c r="J272" s="8">
        <v>33</v>
      </c>
      <c r="K272" s="8"/>
      <c r="L272" s="8">
        <v>60.621000000000002</v>
      </c>
      <c r="M272" s="8">
        <v>60.620525059665873</v>
      </c>
    </row>
    <row r="273" spans="1:13" ht="15.75" thickBot="1">
      <c r="A273" s="79" t="s">
        <v>242</v>
      </c>
      <c r="B273" s="107" t="s">
        <v>244</v>
      </c>
      <c r="C273" s="107"/>
      <c r="D273" s="91"/>
      <c r="E273" s="91"/>
      <c r="F273" s="112">
        <v>0.026006999999999999</v>
      </c>
      <c r="G273" s="92">
        <v>1.7128666286574246E-05</v>
      </c>
      <c r="H273" s="92"/>
      <c r="I273" s="93">
        <v>33</v>
      </c>
      <c r="J273" s="93">
        <v>33</v>
      </c>
      <c r="K273" s="93"/>
      <c r="L273" s="93">
        <v>60.621000000000002</v>
      </c>
      <c r="M273" s="93">
        <v>60.620525059665873</v>
      </c>
    </row>
    <row r="274" spans="1:13" ht="15">
      <c r="A274" s="79" t="s">
        <v>242</v>
      </c>
      <c r="B274" s="79" t="s">
        <v>67</v>
      </c>
      <c r="C274" s="104" t="s">
        <v>31</v>
      </c>
      <c r="D274" s="82" t="s">
        <v>21</v>
      </c>
      <c r="E274" s="82" t="s">
        <v>195</v>
      </c>
      <c r="F274" s="109">
        <v>0.017035999999999999</v>
      </c>
      <c r="G274" s="83">
        <v>1.1220208361521085E-05</v>
      </c>
      <c r="H274" s="83"/>
      <c r="I274" s="84">
        <v>41</v>
      </c>
      <c r="J274" s="84">
        <v>41</v>
      </c>
      <c r="K274" s="84"/>
      <c r="L274" s="84">
        <v>51.073999999999998</v>
      </c>
      <c r="M274" s="84">
        <v>51.073985680190937</v>
      </c>
    </row>
    <row r="275" spans="1:13" ht="15.75" thickBot="1">
      <c r="A275" s="79" t="s">
        <v>242</v>
      </c>
      <c r="B275" s="79" t="s">
        <v>67</v>
      </c>
      <c r="C275" s="106" t="s">
        <v>35</v>
      </c>
      <c r="D275" s="88" t="s">
        <v>21</v>
      </c>
      <c r="E275" s="88" t="s">
        <v>195</v>
      </c>
      <c r="F275" s="111">
        <v>5.5930939999999998</v>
      </c>
      <c r="G275" s="89">
        <v>0.0036837097948798666</v>
      </c>
      <c r="H275" s="89"/>
      <c r="I275" s="90">
        <v>35.762783175108446</v>
      </c>
      <c r="J275" s="90">
        <v>35.762783175108446</v>
      </c>
      <c r="K275" s="90"/>
      <c r="L275" s="90">
        <v>57.323560868635496</v>
      </c>
      <c r="M275" s="90">
        <v>57.323647762400419</v>
      </c>
    </row>
    <row r="276" spans="1:13" ht="15.75" thickBot="1">
      <c r="A276" s="79" t="s">
        <v>242</v>
      </c>
      <c r="B276" s="107" t="s">
        <v>202</v>
      </c>
      <c r="C276" s="107"/>
      <c r="D276" s="91"/>
      <c r="E276" s="91"/>
      <c r="F276" s="112">
        <v>5.6101299999999998</v>
      </c>
      <c r="G276" s="92">
        <v>0.0036949300032413875</v>
      </c>
      <c r="H276" s="92"/>
      <c r="I276" s="93">
        <v>35.778686768399304</v>
      </c>
      <c r="J276" s="93">
        <v>35.778686768399304</v>
      </c>
      <c r="K276" s="93"/>
      <c r="L276" s="93">
        <v>57.304583141032374</v>
      </c>
      <c r="M276" s="93">
        <v>57.30466972744712</v>
      </c>
    </row>
    <row r="277" spans="1:13" ht="15.75" thickBot="1">
      <c r="A277" s="79" t="s">
        <v>242</v>
      </c>
      <c r="B277" s="79" t="s">
        <v>143</v>
      </c>
      <c r="C277" s="79" t="s">
        <v>56</v>
      </c>
      <c r="D277" s="2" t="s">
        <v>21</v>
      </c>
      <c r="E277" s="2" t="s">
        <v>195</v>
      </c>
      <c r="F277" s="114">
        <v>15.081813</v>
      </c>
      <c r="G277" s="98">
        <v>0.0099331465326072677</v>
      </c>
      <c r="H277" s="98"/>
      <c r="I277" s="8">
        <v>39.304799164397544</v>
      </c>
      <c r="J277" s="8">
        <v>39.304799164397544</v>
      </c>
      <c r="K277" s="8"/>
      <c r="L277" s="8">
        <v>53.097069797709338</v>
      </c>
      <c r="M277" s="8">
        <v>53.096898371840638</v>
      </c>
    </row>
    <row r="278" spans="1:13" ht="15.75" thickBot="1">
      <c r="A278" s="79" t="s">
        <v>242</v>
      </c>
      <c r="B278" s="107" t="s">
        <v>238</v>
      </c>
      <c r="C278" s="107"/>
      <c r="D278" s="91"/>
      <c r="E278" s="91"/>
      <c r="F278" s="112">
        <v>15.081813</v>
      </c>
      <c r="G278" s="92">
        <v>0.0099331465326072677</v>
      </c>
      <c r="H278" s="92"/>
      <c r="I278" s="93">
        <v>39.304799164397544</v>
      </c>
      <c r="J278" s="93">
        <v>39.304799164397544</v>
      </c>
      <c r="K278" s="93"/>
      <c r="L278" s="93">
        <v>53.097069797709338</v>
      </c>
      <c r="M278" s="93">
        <v>53.096898371840638</v>
      </c>
    </row>
    <row r="279" spans="1:13" ht="15.75" thickBot="1">
      <c r="A279" s="79" t="s">
        <v>242</v>
      </c>
      <c r="B279" s="79" t="s">
        <v>145</v>
      </c>
      <c r="C279" s="79" t="s">
        <v>56</v>
      </c>
      <c r="D279" s="2" t="s">
        <v>21</v>
      </c>
      <c r="E279" s="2" t="s">
        <v>195</v>
      </c>
      <c r="F279" s="114">
        <v>1.320543</v>
      </c>
      <c r="G279" s="98">
        <v>0.00086973277825476273</v>
      </c>
      <c r="H279" s="98"/>
      <c r="I279" s="8">
        <v>40</v>
      </c>
      <c r="J279" s="8">
        <v>40</v>
      </c>
      <c r="K279" s="8"/>
      <c r="L279" s="8">
        <v>52.267000000000003</v>
      </c>
      <c r="M279" s="8">
        <v>52.267303102625299</v>
      </c>
    </row>
    <row r="280" spans="1:13" ht="15.75" thickBot="1">
      <c r="A280" s="79" t="s">
        <v>242</v>
      </c>
      <c r="B280" s="107" t="s">
        <v>245</v>
      </c>
      <c r="C280" s="107"/>
      <c r="D280" s="91"/>
      <c r="E280" s="91"/>
      <c r="F280" s="112">
        <v>1.320543</v>
      </c>
      <c r="G280" s="92">
        <v>0.00086973277825476273</v>
      </c>
      <c r="H280" s="92"/>
      <c r="I280" s="93">
        <v>40</v>
      </c>
      <c r="J280" s="93">
        <v>40</v>
      </c>
      <c r="K280" s="93"/>
      <c r="L280" s="93">
        <v>52.267000000000003</v>
      </c>
      <c r="M280" s="93">
        <v>52.267303102625299</v>
      </c>
    </row>
    <row r="281" spans="1:13" ht="15">
      <c r="A281" s="79" t="s">
        <v>242</v>
      </c>
      <c r="B281" s="79" t="s">
        <v>146</v>
      </c>
      <c r="C281" s="104" t="s">
        <v>35</v>
      </c>
      <c r="D281" s="82" t="s">
        <v>21</v>
      </c>
      <c r="E281" s="82" t="s">
        <v>195</v>
      </c>
      <c r="F281" s="109">
        <v>0.74936199999999997</v>
      </c>
      <c r="G281" s="83">
        <v>0.00049354295481369818</v>
      </c>
      <c r="H281" s="83"/>
      <c r="I281" s="84">
        <v>41</v>
      </c>
      <c r="J281" s="84">
        <v>41</v>
      </c>
      <c r="K281" s="84"/>
      <c r="L281" s="84">
        <v>51.073999999999991</v>
      </c>
      <c r="M281" s="84">
        <v>51.07398568019093</v>
      </c>
    </row>
    <row r="282" spans="1:13" ht="15.75" thickBot="1">
      <c r="A282" s="79" t="s">
        <v>242</v>
      </c>
      <c r="B282" s="79" t="s">
        <v>146</v>
      </c>
      <c r="C282" s="106" t="s">
        <v>45</v>
      </c>
      <c r="D282" s="88" t="s">
        <v>21</v>
      </c>
      <c r="E282" s="88" t="s">
        <v>195</v>
      </c>
      <c r="F282" s="111">
        <v>0.78773300000000002</v>
      </c>
      <c r="G282" s="89">
        <v>0.00051881476832860347</v>
      </c>
      <c r="H282" s="89"/>
      <c r="I282" s="90">
        <v>41</v>
      </c>
      <c r="J282" s="90">
        <v>41</v>
      </c>
      <c r="K282" s="90"/>
      <c r="L282" s="90">
        <v>51.073999999999998</v>
      </c>
      <c r="M282" s="90">
        <v>51.073985680190937</v>
      </c>
    </row>
    <row r="283" spans="1:13" ht="15.75" thickBot="1">
      <c r="A283" s="79" t="s">
        <v>242</v>
      </c>
      <c r="B283" s="107" t="s">
        <v>240</v>
      </c>
      <c r="C283" s="107"/>
      <c r="D283" s="91"/>
      <c r="E283" s="91"/>
      <c r="F283" s="112">
        <v>1.5370949999999999</v>
      </c>
      <c r="G283" s="92">
        <v>0.0010123577231423017</v>
      </c>
      <c r="H283" s="92"/>
      <c r="I283" s="93">
        <v>41</v>
      </c>
      <c r="J283" s="93">
        <v>41</v>
      </c>
      <c r="K283" s="93"/>
      <c r="L283" s="93">
        <v>51.073999999999998</v>
      </c>
      <c r="M283" s="93">
        <v>51.07398568019093</v>
      </c>
    </row>
    <row r="284" spans="1:13" ht="15.75" thickBot="1">
      <c r="A284" s="79" t="s">
        <v>242</v>
      </c>
      <c r="B284" s="79" t="s">
        <v>127</v>
      </c>
      <c r="C284" s="79" t="s">
        <v>31</v>
      </c>
      <c r="D284" s="2" t="s">
        <v>21</v>
      </c>
      <c r="E284" s="2" t="s">
        <v>195</v>
      </c>
      <c r="F284" s="114">
        <v>0.127668</v>
      </c>
      <c r="G284" s="98">
        <v>8.4084383722627027E-05</v>
      </c>
      <c r="H284" s="98"/>
      <c r="I284" s="8">
        <v>40.02462637465927</v>
      </c>
      <c r="J284" s="8">
        <v>40.02462637465927</v>
      </c>
      <c r="K284" s="8"/>
      <c r="L284" s="8">
        <v>52.237945859573266</v>
      </c>
      <c r="M284" s="8">
        <v>52.237916020692992</v>
      </c>
    </row>
    <row r="285" spans="1:13" ht="15.75" thickBot="1">
      <c r="A285" s="79" t="s">
        <v>242</v>
      </c>
      <c r="B285" s="107" t="s">
        <v>218</v>
      </c>
      <c r="C285" s="107"/>
      <c r="D285" s="91"/>
      <c r="E285" s="91"/>
      <c r="F285" s="112">
        <v>0.127668</v>
      </c>
      <c r="G285" s="92">
        <v>8.4084383722627027E-05</v>
      </c>
      <c r="H285" s="92"/>
      <c r="I285" s="93">
        <v>40.02462637465927</v>
      </c>
      <c r="J285" s="93">
        <v>40.02462637465927</v>
      </c>
      <c r="K285" s="93"/>
      <c r="L285" s="93">
        <v>52.237945859573266</v>
      </c>
      <c r="M285" s="93">
        <v>52.237916020692992</v>
      </c>
    </row>
    <row r="286" spans="1:13" ht="15.75" thickBot="1">
      <c r="A286" s="108" t="s">
        <v>246</v>
      </c>
      <c r="B286" s="108"/>
      <c r="C286" s="108"/>
      <c r="D286" s="94"/>
      <c r="E286" s="94"/>
      <c r="F286" s="113">
        <v>23.738242</v>
      </c>
      <c r="G286" s="95">
        <v>0.015634422480406845</v>
      </c>
      <c r="H286" s="95"/>
      <c r="I286" s="96">
        <v>38.607575194489968</v>
      </c>
      <c r="J286" s="96">
        <v>38.607575194489968</v>
      </c>
      <c r="K286" s="96"/>
      <c r="L286" s="96">
        <v>53.928981779274132</v>
      </c>
      <c r="M286" s="96">
        <v>53.928907882470199</v>
      </c>
    </row>
    <row r="287" spans="1:13" ht="15">
      <c r="A287" s="79" t="s">
        <v>247</v>
      </c>
      <c r="B287" s="79" t="s">
        <v>81</v>
      </c>
      <c r="C287" s="104" t="s">
        <v>37</v>
      </c>
      <c r="D287" s="82" t="s">
        <v>203</v>
      </c>
      <c r="E287" s="82" t="s">
        <v>204</v>
      </c>
      <c r="F287" s="109">
        <v>7.2547457499999997</v>
      </c>
      <c r="G287" s="83">
        <v>0.0047781027779325866</v>
      </c>
      <c r="H287" s="83"/>
      <c r="I287" s="84">
        <v>25.999866122117375</v>
      </c>
      <c r="J287" s="84">
        <v>80.999866122117368</v>
      </c>
      <c r="K287" s="84"/>
      <c r="L287" s="84">
        <v>68.973820196937979</v>
      </c>
      <c r="M287" s="84">
        <v>3.341448541626042</v>
      </c>
    </row>
    <row r="288" spans="1:13" ht="15.75" thickBot="1">
      <c r="A288" s="79" t="s">
        <v>247</v>
      </c>
      <c r="B288" s="79" t="s">
        <v>81</v>
      </c>
      <c r="C288" s="106" t="s">
        <v>43</v>
      </c>
      <c r="D288" s="88" t="s">
        <v>203</v>
      </c>
      <c r="E288" s="88" t="s">
        <v>204</v>
      </c>
      <c r="F288" s="111">
        <v>5.1459572500000004</v>
      </c>
      <c r="G288" s="89">
        <v>0.003389217689861473</v>
      </c>
      <c r="H288" s="89"/>
      <c r="I288" s="90">
        <v>20.786658400630902</v>
      </c>
      <c r="J288" s="90">
        <v>75.786658400630898</v>
      </c>
      <c r="K288" s="90"/>
      <c r="L288" s="90">
        <v>75.194821892321386</v>
      </c>
      <c r="M288" s="90">
        <v>9.5624601424452198</v>
      </c>
    </row>
    <row r="289" spans="1:13" ht="15.75" thickBot="1">
      <c r="A289" s="79" t="s">
        <v>247</v>
      </c>
      <c r="B289" s="107" t="s">
        <v>206</v>
      </c>
      <c r="C289" s="107"/>
      <c r="D289" s="91"/>
      <c r="E289" s="91"/>
      <c r="F289" s="112">
        <v>12.400703</v>
      </c>
      <c r="G289" s="92">
        <v>0.0081673204677940592</v>
      </c>
      <c r="H289" s="92"/>
      <c r="I289" s="93">
        <v>23.836525538108607</v>
      </c>
      <c r="J289" s="93">
        <v>78.836525538108603</v>
      </c>
      <c r="K289" s="93"/>
      <c r="L289" s="93">
        <v>71.555368096006333</v>
      </c>
      <c r="M289" s="93">
        <v>5.9230005511830441</v>
      </c>
    </row>
    <row r="290" spans="1:13" ht="15.75" thickBot="1">
      <c r="A290" s="79" t="s">
        <v>247</v>
      </c>
      <c r="B290" s="79" t="s">
        <v>151</v>
      </c>
      <c r="C290" s="79" t="s">
        <v>43</v>
      </c>
      <c r="D290" s="2" t="s">
        <v>203</v>
      </c>
      <c r="E290" s="2" t="s">
        <v>204</v>
      </c>
      <c r="F290" s="114">
        <v>2.0468717500000002</v>
      </c>
      <c r="G290" s="98">
        <v>0.0013481056306827483</v>
      </c>
      <c r="H290" s="98"/>
      <c r="I290" s="8">
        <v>31</v>
      </c>
      <c r="J290" s="8">
        <v>86</v>
      </c>
      <c r="K290" s="8"/>
      <c r="L290" s="8">
        <v>63.006999999999991</v>
      </c>
      <c r="M290" s="8">
        <v>-2.625298329355612</v>
      </c>
    </row>
    <row r="291" spans="1:13" ht="15.75" thickBot="1">
      <c r="A291" s="79" t="s">
        <v>247</v>
      </c>
      <c r="B291" s="107" t="s">
        <v>248</v>
      </c>
      <c r="C291" s="107"/>
      <c r="D291" s="91"/>
      <c r="E291" s="91"/>
      <c r="F291" s="112">
        <v>2.0468717500000002</v>
      </c>
      <c r="G291" s="92">
        <v>0.0013481056306827483</v>
      </c>
      <c r="H291" s="92"/>
      <c r="I291" s="93">
        <v>31</v>
      </c>
      <c r="J291" s="93">
        <v>86</v>
      </c>
      <c r="K291" s="93"/>
      <c r="L291" s="93">
        <v>63.006999999999991</v>
      </c>
      <c r="M291" s="93">
        <v>-2.625298329355612</v>
      </c>
    </row>
    <row r="292" spans="1:13" ht="15">
      <c r="A292" s="79" t="s">
        <v>247</v>
      </c>
      <c r="B292" s="79" t="s">
        <v>19</v>
      </c>
      <c r="C292" s="104" t="s">
        <v>20</v>
      </c>
      <c r="D292" s="82" t="s">
        <v>21</v>
      </c>
      <c r="E292" s="82" t="s">
        <v>195</v>
      </c>
      <c r="F292" s="109">
        <v>0.065297750000000002</v>
      </c>
      <c r="G292" s="83">
        <v>4.3006243281199427E-05</v>
      </c>
      <c r="H292" s="83"/>
      <c r="I292" s="84">
        <v>8</v>
      </c>
      <c r="J292" s="84">
        <v>8</v>
      </c>
      <c r="K292" s="84"/>
      <c r="L292" s="84">
        <v>90.453000000000003</v>
      </c>
      <c r="M292" s="84">
        <v>90.453460620525064</v>
      </c>
    </row>
    <row r="293" spans="1:13" ht="15">
      <c r="A293" s="79" t="s">
        <v>247</v>
      </c>
      <c r="B293" s="79" t="s">
        <v>19</v>
      </c>
      <c r="C293" s="105" t="s">
        <v>71</v>
      </c>
      <c r="D293" s="85" t="s">
        <v>21</v>
      </c>
      <c r="E293" s="85" t="s">
        <v>195</v>
      </c>
      <c r="F293" s="110">
        <v>0.033640249999999997</v>
      </c>
      <c r="G293" s="86">
        <v>2.2156058601412283E-05</v>
      </c>
      <c r="H293" s="86"/>
      <c r="I293" s="87">
        <v>8</v>
      </c>
      <c r="J293" s="87">
        <v>8</v>
      </c>
      <c r="K293" s="87"/>
      <c r="L293" s="87">
        <v>90.453000000000003</v>
      </c>
      <c r="M293" s="87">
        <v>90.453460620525064</v>
      </c>
    </row>
    <row r="294" spans="1:13" ht="15">
      <c r="A294" s="79" t="s">
        <v>247</v>
      </c>
      <c r="B294" s="79" t="s">
        <v>19</v>
      </c>
      <c r="C294" s="105" t="s">
        <v>24</v>
      </c>
      <c r="D294" s="85" t="s">
        <v>21</v>
      </c>
      <c r="E294" s="85" t="s">
        <v>195</v>
      </c>
      <c r="F294" s="110">
        <v>0.38447150000000002</v>
      </c>
      <c r="G294" s="86">
        <v>0.00025321967240353102</v>
      </c>
      <c r="H294" s="86"/>
      <c r="I294" s="87">
        <v>8</v>
      </c>
      <c r="J294" s="87">
        <v>8</v>
      </c>
      <c r="K294" s="87"/>
      <c r="L294" s="87">
        <v>90.453000000000003</v>
      </c>
      <c r="M294" s="87">
        <v>90.453460620525064</v>
      </c>
    </row>
    <row r="295" spans="1:13" ht="15">
      <c r="A295" s="79" t="s">
        <v>247</v>
      </c>
      <c r="B295" s="79" t="s">
        <v>19</v>
      </c>
      <c r="C295" s="105" t="s">
        <v>27</v>
      </c>
      <c r="D295" s="85" t="s">
        <v>21</v>
      </c>
      <c r="E295" s="85" t="s">
        <v>195</v>
      </c>
      <c r="F295" s="110">
        <v>0.043582000000000003</v>
      </c>
      <c r="G295" s="86">
        <v>2.8703869500575953E-05</v>
      </c>
      <c r="H295" s="86"/>
      <c r="I295" s="87">
        <v>8</v>
      </c>
      <c r="J295" s="87">
        <v>8</v>
      </c>
      <c r="K295" s="87"/>
      <c r="L295" s="87">
        <v>90.453000000000003</v>
      </c>
      <c r="M295" s="87">
        <v>90.453460620525064</v>
      </c>
    </row>
    <row r="296" spans="1:13" ht="15">
      <c r="A296" s="79" t="s">
        <v>247</v>
      </c>
      <c r="B296" s="79" t="s">
        <v>19</v>
      </c>
      <c r="C296" s="105" t="s">
        <v>28</v>
      </c>
      <c r="D296" s="85" t="s">
        <v>21</v>
      </c>
      <c r="E296" s="85" t="s">
        <v>195</v>
      </c>
      <c r="F296" s="110">
        <v>0.26452999999999999</v>
      </c>
      <c r="G296" s="86">
        <v>0.00017422409708107376</v>
      </c>
      <c r="H296" s="86"/>
      <c r="I296" s="87">
        <v>8</v>
      </c>
      <c r="J296" s="87">
        <v>8</v>
      </c>
      <c r="K296" s="87"/>
      <c r="L296" s="87">
        <v>90.452999999999989</v>
      </c>
      <c r="M296" s="87">
        <v>90.453460620525064</v>
      </c>
    </row>
    <row r="297" spans="1:13" ht="15">
      <c r="A297" s="79" t="s">
        <v>247</v>
      </c>
      <c r="B297" s="79" t="s">
        <v>19</v>
      </c>
      <c r="C297" s="105" t="s">
        <v>34</v>
      </c>
      <c r="D297" s="85" t="s">
        <v>21</v>
      </c>
      <c r="E297" s="85" t="s">
        <v>195</v>
      </c>
      <c r="F297" s="110">
        <v>0.002653</v>
      </c>
      <c r="G297" s="86">
        <v>1.747312325846175E-06</v>
      </c>
      <c r="H297" s="86"/>
      <c r="I297" s="87">
        <v>8</v>
      </c>
      <c r="J297" s="87">
        <v>8</v>
      </c>
      <c r="K297" s="87"/>
      <c r="L297" s="87">
        <v>90.453000000000017</v>
      </c>
      <c r="M297" s="87">
        <v>90.453460620525064</v>
      </c>
    </row>
    <row r="298" spans="1:13" ht="15">
      <c r="A298" s="79" t="s">
        <v>247</v>
      </c>
      <c r="B298" s="79" t="s">
        <v>19</v>
      </c>
      <c r="C298" s="105" t="s">
        <v>35</v>
      </c>
      <c r="D298" s="85" t="s">
        <v>21</v>
      </c>
      <c r="E298" s="85" t="s">
        <v>195</v>
      </c>
      <c r="F298" s="110">
        <v>0.80952025000000005</v>
      </c>
      <c r="G298" s="86">
        <v>0.00053316423326312749</v>
      </c>
      <c r="H298" s="86"/>
      <c r="I298" s="87">
        <v>8</v>
      </c>
      <c r="J298" s="87">
        <v>8</v>
      </c>
      <c r="K298" s="87"/>
      <c r="L298" s="87">
        <v>90.453000000000003</v>
      </c>
      <c r="M298" s="87">
        <v>90.453460620525064</v>
      </c>
    </row>
    <row r="299" spans="1:13" ht="15">
      <c r="A299" s="79" t="s">
        <v>247</v>
      </c>
      <c r="B299" s="79" t="s">
        <v>19</v>
      </c>
      <c r="C299" s="105" t="s">
        <v>36</v>
      </c>
      <c r="D299" s="85" t="s">
        <v>21</v>
      </c>
      <c r="E299" s="85" t="s">
        <v>195</v>
      </c>
      <c r="F299" s="110">
        <v>0.0054320000000000002</v>
      </c>
      <c r="G299" s="86">
        <v>3.577610461363145E-06</v>
      </c>
      <c r="H299" s="86"/>
      <c r="I299" s="87">
        <v>8</v>
      </c>
      <c r="J299" s="87">
        <v>8</v>
      </c>
      <c r="K299" s="87"/>
      <c r="L299" s="87">
        <v>90.453000000000003</v>
      </c>
      <c r="M299" s="87">
        <v>90.45346062052505</v>
      </c>
    </row>
    <row r="300" spans="1:13" ht="15">
      <c r="A300" s="79" t="s">
        <v>247</v>
      </c>
      <c r="B300" s="79" t="s">
        <v>19</v>
      </c>
      <c r="C300" s="105" t="s">
        <v>37</v>
      </c>
      <c r="D300" s="85" t="s">
        <v>21</v>
      </c>
      <c r="E300" s="85" t="s">
        <v>195</v>
      </c>
      <c r="F300" s="110">
        <v>0.23207975</v>
      </c>
      <c r="G300" s="86">
        <v>0.00015285179334877455</v>
      </c>
      <c r="H300" s="86"/>
      <c r="I300" s="87">
        <v>8</v>
      </c>
      <c r="J300" s="87">
        <v>8</v>
      </c>
      <c r="K300" s="87"/>
      <c r="L300" s="87">
        <v>90.452999999999989</v>
      </c>
      <c r="M300" s="87">
        <v>90.453460620525078</v>
      </c>
    </row>
    <row r="301" spans="1:13" ht="15">
      <c r="A301" s="79" t="s">
        <v>247</v>
      </c>
      <c r="B301" s="79" t="s">
        <v>19</v>
      </c>
      <c r="C301" s="105" t="s">
        <v>38</v>
      </c>
      <c r="D301" s="85" t="s">
        <v>21</v>
      </c>
      <c r="E301" s="85" t="s">
        <v>195</v>
      </c>
      <c r="F301" s="110">
        <v>0.13430375</v>
      </c>
      <c r="G301" s="86">
        <v>8.8454805044237928E-05</v>
      </c>
      <c r="H301" s="86"/>
      <c r="I301" s="87">
        <v>8</v>
      </c>
      <c r="J301" s="87">
        <v>8</v>
      </c>
      <c r="K301" s="87"/>
      <c r="L301" s="87">
        <v>90.453000000000003</v>
      </c>
      <c r="M301" s="87">
        <v>90.453460620525064</v>
      </c>
    </row>
    <row r="302" spans="1:13" ht="15">
      <c r="A302" s="79" t="s">
        <v>247</v>
      </c>
      <c r="B302" s="79" t="s">
        <v>19</v>
      </c>
      <c r="C302" s="105" t="s">
        <v>39</v>
      </c>
      <c r="D302" s="85" t="s">
        <v>21</v>
      </c>
      <c r="E302" s="85" t="s">
        <v>195</v>
      </c>
      <c r="F302" s="110">
        <v>0.078261750000000005</v>
      </c>
      <c r="G302" s="86">
        <v>5.1544561031772295E-05</v>
      </c>
      <c r="H302" s="86"/>
      <c r="I302" s="87">
        <v>8</v>
      </c>
      <c r="J302" s="87">
        <v>8</v>
      </c>
      <c r="K302" s="87"/>
      <c r="L302" s="87">
        <v>90.453000000000003</v>
      </c>
      <c r="M302" s="87">
        <v>90.453460620525064</v>
      </c>
    </row>
    <row r="303" spans="1:13" ht="15">
      <c r="A303" s="79" t="s">
        <v>247</v>
      </c>
      <c r="B303" s="79" t="s">
        <v>19</v>
      </c>
      <c r="C303" s="105" t="s">
        <v>40</v>
      </c>
      <c r="D303" s="85" t="s">
        <v>21</v>
      </c>
      <c r="E303" s="85" t="s">
        <v>195</v>
      </c>
      <c r="F303" s="110">
        <v>0.019897499999999999</v>
      </c>
      <c r="G303" s="86">
        <v>1.3104842443846311E-05</v>
      </c>
      <c r="H303" s="86"/>
      <c r="I303" s="87">
        <v>8</v>
      </c>
      <c r="J303" s="87">
        <v>8</v>
      </c>
      <c r="K303" s="87"/>
      <c r="L303" s="87">
        <v>90.453000000000003</v>
      </c>
      <c r="M303" s="87">
        <v>90.453460620525064</v>
      </c>
    </row>
    <row r="304" spans="1:13" ht="15">
      <c r="A304" s="79" t="s">
        <v>247</v>
      </c>
      <c r="B304" s="79" t="s">
        <v>19</v>
      </c>
      <c r="C304" s="105" t="s">
        <v>42</v>
      </c>
      <c r="D304" s="85" t="s">
        <v>21</v>
      </c>
      <c r="E304" s="85" t="s">
        <v>195</v>
      </c>
      <c r="F304" s="110">
        <v>0.016906750000000002</v>
      </c>
      <c r="G304" s="86">
        <v>1.1135082044854815E-05</v>
      </c>
      <c r="H304" s="86"/>
      <c r="I304" s="87">
        <v>8</v>
      </c>
      <c r="J304" s="87">
        <v>8</v>
      </c>
      <c r="K304" s="87"/>
      <c r="L304" s="87">
        <v>90.453000000000003</v>
      </c>
      <c r="M304" s="87">
        <v>90.453460620525064</v>
      </c>
    </row>
    <row r="305" spans="1:13" ht="15">
      <c r="A305" s="79" t="s">
        <v>247</v>
      </c>
      <c r="B305" s="79" t="s">
        <v>19</v>
      </c>
      <c r="C305" s="105" t="s">
        <v>43</v>
      </c>
      <c r="D305" s="85" t="s">
        <v>21</v>
      </c>
      <c r="E305" s="85" t="s">
        <v>195</v>
      </c>
      <c r="F305" s="110">
        <v>0.084607249999999995</v>
      </c>
      <c r="G305" s="86">
        <v>5.5723818613248695E-05</v>
      </c>
      <c r="H305" s="86"/>
      <c r="I305" s="87">
        <v>8</v>
      </c>
      <c r="J305" s="87">
        <v>8</v>
      </c>
      <c r="K305" s="87"/>
      <c r="L305" s="87">
        <v>90.452999999999989</v>
      </c>
      <c r="M305" s="87">
        <v>90.453460620525064</v>
      </c>
    </row>
    <row r="306" spans="1:13" ht="15">
      <c r="A306" s="79" t="s">
        <v>247</v>
      </c>
      <c r="B306" s="79" t="s">
        <v>19</v>
      </c>
      <c r="C306" s="105" t="s">
        <v>45</v>
      </c>
      <c r="D306" s="85" t="s">
        <v>21</v>
      </c>
      <c r="E306" s="85" t="s">
        <v>195</v>
      </c>
      <c r="F306" s="110">
        <v>0.1025185</v>
      </c>
      <c r="G306" s="86">
        <v>6.7520481974090118E-05</v>
      </c>
      <c r="H306" s="86"/>
      <c r="I306" s="87">
        <v>8</v>
      </c>
      <c r="J306" s="87">
        <v>8</v>
      </c>
      <c r="K306" s="87"/>
      <c r="L306" s="87">
        <v>90.452999999999989</v>
      </c>
      <c r="M306" s="87">
        <v>90.453460620525064</v>
      </c>
    </row>
    <row r="307" spans="1:13" ht="15">
      <c r="A307" s="79" t="s">
        <v>247</v>
      </c>
      <c r="B307" s="79" t="s">
        <v>19</v>
      </c>
      <c r="C307" s="105" t="s">
        <v>48</v>
      </c>
      <c r="D307" s="85" t="s">
        <v>21</v>
      </c>
      <c r="E307" s="85" t="s">
        <v>195</v>
      </c>
      <c r="F307" s="110">
        <v>0.058350249999999999</v>
      </c>
      <c r="G307" s="86">
        <v>3.8430497942407003E-05</v>
      </c>
      <c r="H307" s="86"/>
      <c r="I307" s="87">
        <v>8</v>
      </c>
      <c r="J307" s="87">
        <v>8</v>
      </c>
      <c r="K307" s="87"/>
      <c r="L307" s="87">
        <v>90.453000000000003</v>
      </c>
      <c r="M307" s="87">
        <v>90.453460620525064</v>
      </c>
    </row>
    <row r="308" spans="1:13" ht="15">
      <c r="A308" s="79" t="s">
        <v>247</v>
      </c>
      <c r="B308" s="79" t="s">
        <v>19</v>
      </c>
      <c r="C308" s="105" t="s">
        <v>51</v>
      </c>
      <c r="D308" s="85" t="s">
        <v>21</v>
      </c>
      <c r="E308" s="85" t="s">
        <v>195</v>
      </c>
      <c r="F308" s="110">
        <v>0.03047625</v>
      </c>
      <c r="G308" s="86">
        <v>2.0072192714123441E-05</v>
      </c>
      <c r="H308" s="86"/>
      <c r="I308" s="87">
        <v>8</v>
      </c>
      <c r="J308" s="87">
        <v>8</v>
      </c>
      <c r="K308" s="87"/>
      <c r="L308" s="87">
        <v>90.453000000000003</v>
      </c>
      <c r="M308" s="87">
        <v>90.453460620525064</v>
      </c>
    </row>
    <row r="309" spans="1:13" ht="15">
      <c r="A309" s="79" t="s">
        <v>247</v>
      </c>
      <c r="B309" s="79" t="s">
        <v>19</v>
      </c>
      <c r="C309" s="105" t="s">
        <v>53</v>
      </c>
      <c r="D309" s="85" t="s">
        <v>21</v>
      </c>
      <c r="E309" s="85" t="s">
        <v>195</v>
      </c>
      <c r="F309" s="110">
        <v>0.106463</v>
      </c>
      <c r="G309" s="86">
        <v>7.0118398849061941E-05</v>
      </c>
      <c r="H309" s="86"/>
      <c r="I309" s="87">
        <v>8</v>
      </c>
      <c r="J309" s="87">
        <v>8</v>
      </c>
      <c r="K309" s="87"/>
      <c r="L309" s="87">
        <v>90.452999999999989</v>
      </c>
      <c r="M309" s="87">
        <v>90.453460620525064</v>
      </c>
    </row>
    <row r="310" spans="1:13" ht="15">
      <c r="A310" s="79" t="s">
        <v>247</v>
      </c>
      <c r="B310" s="79" t="s">
        <v>19</v>
      </c>
      <c r="C310" s="105" t="s">
        <v>125</v>
      </c>
      <c r="D310" s="85" t="s">
        <v>21</v>
      </c>
      <c r="E310" s="85" t="s">
        <v>195</v>
      </c>
      <c r="F310" s="110">
        <v>0.022104249999999999</v>
      </c>
      <c r="G310" s="86">
        <v>1.455824669377509E-05</v>
      </c>
      <c r="H310" s="86"/>
      <c r="I310" s="87">
        <v>8</v>
      </c>
      <c r="J310" s="87">
        <v>8</v>
      </c>
      <c r="K310" s="87"/>
      <c r="L310" s="87">
        <v>90.453000000000003</v>
      </c>
      <c r="M310" s="87">
        <v>90.453460620525064</v>
      </c>
    </row>
    <row r="311" spans="1:13" ht="15">
      <c r="A311" s="79" t="s">
        <v>247</v>
      </c>
      <c r="B311" s="79" t="s">
        <v>19</v>
      </c>
      <c r="C311" s="105" t="s">
        <v>55</v>
      </c>
      <c r="D311" s="85" t="s">
        <v>21</v>
      </c>
      <c r="E311" s="85" t="s">
        <v>195</v>
      </c>
      <c r="F311" s="110">
        <v>0.062401499999999999</v>
      </c>
      <c r="G311" s="86">
        <v>4.1098722239461026E-05</v>
      </c>
      <c r="H311" s="86"/>
      <c r="I311" s="87">
        <v>8</v>
      </c>
      <c r="J311" s="87">
        <v>8</v>
      </c>
      <c r="K311" s="87"/>
      <c r="L311" s="87">
        <v>90.453000000000003</v>
      </c>
      <c r="M311" s="87">
        <v>90.45346062052505</v>
      </c>
    </row>
    <row r="312" spans="1:13" ht="15.75" thickBot="1">
      <c r="A312" s="79" t="s">
        <v>247</v>
      </c>
      <c r="B312" s="79" t="s">
        <v>19</v>
      </c>
      <c r="C312" s="106" t="s">
        <v>56</v>
      </c>
      <c r="D312" s="88" t="s">
        <v>21</v>
      </c>
      <c r="E312" s="88" t="s">
        <v>195</v>
      </c>
      <c r="F312" s="111">
        <v>3.2939077499999998</v>
      </c>
      <c r="G312" s="89">
        <v>0.0021694254096401209</v>
      </c>
      <c r="H312" s="89"/>
      <c r="I312" s="90">
        <v>7.1058604327944526</v>
      </c>
      <c r="J312" s="90">
        <v>7.1058604327944526</v>
      </c>
      <c r="K312" s="90"/>
      <c r="L312" s="90">
        <v>91.520602643243436</v>
      </c>
      <c r="M312" s="90">
        <v>91.520452944159359</v>
      </c>
    </row>
    <row r="313" spans="1:13" ht="15.75" thickBot="1">
      <c r="A313" s="79" t="s">
        <v>247</v>
      </c>
      <c r="B313" s="107" t="s">
        <v>196</v>
      </c>
      <c r="C313" s="107"/>
      <c r="D313" s="91"/>
      <c r="E313" s="91"/>
      <c r="F313" s="112">
        <v>5.8514049999999997</v>
      </c>
      <c r="G313" s="92">
        <v>0.0038538379494979032</v>
      </c>
      <c r="H313" s="92"/>
      <c r="I313" s="93">
        <v>7.4966656298786356</v>
      </c>
      <c r="J313" s="93">
        <v>7.4966656298786356</v>
      </c>
      <c r="K313" s="93"/>
      <c r="L313" s="93">
        <v>91.053981237924901</v>
      </c>
      <c r="M313" s="93">
        <v>91.054098293700889</v>
      </c>
    </row>
    <row r="314" spans="1:13" ht="15.75" thickBot="1">
      <c r="A314" s="108" t="s">
        <v>249</v>
      </c>
      <c r="B314" s="108"/>
      <c r="C314" s="108"/>
      <c r="D314" s="94"/>
      <c r="E314" s="94"/>
      <c r="F314" s="113">
        <v>20.298979750000001</v>
      </c>
      <c r="G314" s="95">
        <v>0.013369264047974706</v>
      </c>
      <c r="H314" s="95"/>
      <c r="I314" s="96">
        <v>19.848718000223631</v>
      </c>
      <c r="J314" s="96">
        <v>58.994360837273113</v>
      </c>
      <c r="K314" s="96"/>
      <c r="L314" s="96">
        <v>76.314073728360654</v>
      </c>
      <c r="M314" s="96">
        <v>29.601001387502237</v>
      </c>
    </row>
    <row r="315" spans="1:13" ht="15">
      <c r="A315" s="79" t="s">
        <v>250</v>
      </c>
      <c r="B315" s="79" t="s">
        <v>19</v>
      </c>
      <c r="C315" s="104" t="s">
        <v>20</v>
      </c>
      <c r="D315" s="82" t="s">
        <v>21</v>
      </c>
      <c r="E315" s="82" t="s">
        <v>195</v>
      </c>
      <c r="F315" s="109">
        <v>0.12076199999999999</v>
      </c>
      <c r="G315" s="83">
        <v>7.9535971011622986E-05</v>
      </c>
      <c r="H315" s="83"/>
      <c r="I315" s="84">
        <v>8</v>
      </c>
      <c r="J315" s="84">
        <v>8</v>
      </c>
      <c r="K315" s="84"/>
      <c r="L315" s="84">
        <v>90.453000000000003</v>
      </c>
      <c r="M315" s="84">
        <v>90.45346062052505</v>
      </c>
    </row>
    <row r="316" spans="1:13" ht="15">
      <c r="A316" s="79" t="s">
        <v>250</v>
      </c>
      <c r="B316" s="79" t="s">
        <v>19</v>
      </c>
      <c r="C316" s="105" t="s">
        <v>23</v>
      </c>
      <c r="D316" s="85" t="s">
        <v>21</v>
      </c>
      <c r="E316" s="85" t="s">
        <v>195</v>
      </c>
      <c r="F316" s="110">
        <v>0.0061980000000000004</v>
      </c>
      <c r="G316" s="86">
        <v>4.0821114947586102E-06</v>
      </c>
      <c r="H316" s="86"/>
      <c r="I316" s="87">
        <v>8</v>
      </c>
      <c r="J316" s="87">
        <v>8</v>
      </c>
      <c r="K316" s="87"/>
      <c r="L316" s="87">
        <v>90.453000000000003</v>
      </c>
      <c r="M316" s="87">
        <v>90.453460620525064</v>
      </c>
    </row>
    <row r="317" spans="1:13" ht="15">
      <c r="A317" s="79" t="s">
        <v>250</v>
      </c>
      <c r="B317" s="79" t="s">
        <v>19</v>
      </c>
      <c r="C317" s="105" t="s">
        <v>24</v>
      </c>
      <c r="D317" s="85" t="s">
        <v>21</v>
      </c>
      <c r="E317" s="85" t="s">
        <v>195</v>
      </c>
      <c r="F317" s="110">
        <v>0.0083440000000000007</v>
      </c>
      <c r="G317" s="86">
        <v>5.4955047293103985E-06</v>
      </c>
      <c r="H317" s="86"/>
      <c r="I317" s="87">
        <v>8</v>
      </c>
      <c r="J317" s="87">
        <v>8</v>
      </c>
      <c r="K317" s="87"/>
      <c r="L317" s="87">
        <v>90.453000000000003</v>
      </c>
      <c r="M317" s="87">
        <v>90.453460620525064</v>
      </c>
    </row>
    <row r="318" spans="1:13" ht="15">
      <c r="A318" s="79" t="s">
        <v>250</v>
      </c>
      <c r="B318" s="79" t="s">
        <v>19</v>
      </c>
      <c r="C318" s="105" t="s">
        <v>26</v>
      </c>
      <c r="D318" s="85" t="s">
        <v>21</v>
      </c>
      <c r="E318" s="85" t="s">
        <v>195</v>
      </c>
      <c r="F318" s="110">
        <v>0.011480000000000001</v>
      </c>
      <c r="G318" s="86">
        <v>7.5609293255612858E-06</v>
      </c>
      <c r="H318" s="86"/>
      <c r="I318" s="87">
        <v>8</v>
      </c>
      <c r="J318" s="87">
        <v>8</v>
      </c>
      <c r="K318" s="87"/>
      <c r="L318" s="87">
        <v>90.453000000000003</v>
      </c>
      <c r="M318" s="87">
        <v>90.453460620525064</v>
      </c>
    </row>
    <row r="319" spans="1:13" ht="15">
      <c r="A319" s="79" t="s">
        <v>250</v>
      </c>
      <c r="B319" s="79" t="s">
        <v>19</v>
      </c>
      <c r="C319" s="105" t="s">
        <v>27</v>
      </c>
      <c r="D319" s="85" t="s">
        <v>21</v>
      </c>
      <c r="E319" s="85" t="s">
        <v>195</v>
      </c>
      <c r="F319" s="110">
        <v>0.049288999999999999</v>
      </c>
      <c r="G319" s="86">
        <v>3.2462599784633291E-05</v>
      </c>
      <c r="H319" s="86"/>
      <c r="I319" s="87">
        <v>8</v>
      </c>
      <c r="J319" s="87">
        <v>8</v>
      </c>
      <c r="K319" s="87"/>
      <c r="L319" s="87">
        <v>90.453000000000003</v>
      </c>
      <c r="M319" s="87">
        <v>90.453460620525064</v>
      </c>
    </row>
    <row r="320" spans="1:13" ht="15">
      <c r="A320" s="79" t="s">
        <v>250</v>
      </c>
      <c r="B320" s="79" t="s">
        <v>19</v>
      </c>
      <c r="C320" s="105" t="s">
        <v>28</v>
      </c>
      <c r="D320" s="85" t="s">
        <v>21</v>
      </c>
      <c r="E320" s="85" t="s">
        <v>195</v>
      </c>
      <c r="F320" s="110">
        <v>0.71707900000000002</v>
      </c>
      <c r="G320" s="86">
        <v>0.00047228080486447395</v>
      </c>
      <c r="H320" s="86"/>
      <c r="I320" s="87">
        <v>8.2776095799765432</v>
      </c>
      <c r="J320" s="87">
        <v>8.2776095799765432</v>
      </c>
      <c r="K320" s="87"/>
      <c r="L320" s="87">
        <v>90.121811771087991</v>
      </c>
      <c r="M320" s="87">
        <v>90.122184272104363</v>
      </c>
    </row>
    <row r="321" spans="1:13" ht="15">
      <c r="A321" s="79" t="s">
        <v>250</v>
      </c>
      <c r="B321" s="79" t="s">
        <v>19</v>
      </c>
      <c r="C321" s="105" t="s">
        <v>29</v>
      </c>
      <c r="D321" s="85" t="s">
        <v>21</v>
      </c>
      <c r="E321" s="85" t="s">
        <v>195</v>
      </c>
      <c r="F321" s="110">
        <v>0.0028050000000000002</v>
      </c>
      <c r="G321" s="86">
        <v>1.8474221914807846E-06</v>
      </c>
      <c r="H321" s="86"/>
      <c r="I321" s="87">
        <v>8</v>
      </c>
      <c r="J321" s="87">
        <v>8</v>
      </c>
      <c r="K321" s="87"/>
      <c r="L321" s="87">
        <v>90.453000000000003</v>
      </c>
      <c r="M321" s="87">
        <v>90.453460620525064</v>
      </c>
    </row>
    <row r="322" spans="1:13" ht="15">
      <c r="A322" s="79" t="s">
        <v>250</v>
      </c>
      <c r="B322" s="79" t="s">
        <v>19</v>
      </c>
      <c r="C322" s="105" t="s">
        <v>31</v>
      </c>
      <c r="D322" s="85" t="s">
        <v>21</v>
      </c>
      <c r="E322" s="85" t="s">
        <v>195</v>
      </c>
      <c r="F322" s="110">
        <v>0.002892</v>
      </c>
      <c r="G322" s="86">
        <v>1.9047219172058569E-06</v>
      </c>
      <c r="H322" s="86"/>
      <c r="I322" s="87">
        <v>8</v>
      </c>
      <c r="J322" s="87">
        <v>8</v>
      </c>
      <c r="K322" s="87"/>
      <c r="L322" s="87">
        <v>90.453000000000003</v>
      </c>
      <c r="M322" s="87">
        <v>90.453460620525064</v>
      </c>
    </row>
    <row r="323" spans="1:13" ht="15">
      <c r="A323" s="79" t="s">
        <v>250</v>
      </c>
      <c r="B323" s="79" t="s">
        <v>19</v>
      </c>
      <c r="C323" s="105" t="s">
        <v>33</v>
      </c>
      <c r="D323" s="85" t="s">
        <v>21</v>
      </c>
      <c r="E323" s="85" t="s">
        <v>195</v>
      </c>
      <c r="F323" s="110">
        <v>0.0074099999999999999</v>
      </c>
      <c r="G323" s="86">
        <v>4.8803559496872055E-06</v>
      </c>
      <c r="H323" s="86"/>
      <c r="I323" s="87">
        <v>8</v>
      </c>
      <c r="J323" s="87">
        <v>8</v>
      </c>
      <c r="K323" s="87"/>
      <c r="L323" s="87">
        <v>90.453000000000003</v>
      </c>
      <c r="M323" s="87">
        <v>90.453460620525064</v>
      </c>
    </row>
    <row r="324" spans="1:13" ht="15">
      <c r="A324" s="79" t="s">
        <v>250</v>
      </c>
      <c r="B324" s="79" t="s">
        <v>19</v>
      </c>
      <c r="C324" s="105" t="s">
        <v>34</v>
      </c>
      <c r="D324" s="85" t="s">
        <v>21</v>
      </c>
      <c r="E324" s="85" t="s">
        <v>195</v>
      </c>
      <c r="F324" s="110">
        <v>0.011610000000000001</v>
      </c>
      <c r="G324" s="86">
        <v>7.6465496053803591E-06</v>
      </c>
      <c r="H324" s="86"/>
      <c r="I324" s="87">
        <v>8</v>
      </c>
      <c r="J324" s="87">
        <v>8</v>
      </c>
      <c r="K324" s="87"/>
      <c r="L324" s="87">
        <v>90.453000000000003</v>
      </c>
      <c r="M324" s="87">
        <v>90.45346062052505</v>
      </c>
    </row>
    <row r="325" spans="1:13" ht="15">
      <c r="A325" s="79" t="s">
        <v>250</v>
      </c>
      <c r="B325" s="79" t="s">
        <v>19</v>
      </c>
      <c r="C325" s="105" t="s">
        <v>35</v>
      </c>
      <c r="D325" s="85" t="s">
        <v>21</v>
      </c>
      <c r="E325" s="85" t="s">
        <v>195</v>
      </c>
      <c r="F325" s="110">
        <v>0.011808000000000001</v>
      </c>
      <c r="G325" s="86">
        <v>7.7769558777201789E-06</v>
      </c>
      <c r="H325" s="86"/>
      <c r="I325" s="87">
        <v>8</v>
      </c>
      <c r="J325" s="87">
        <v>8</v>
      </c>
      <c r="K325" s="87"/>
      <c r="L325" s="87">
        <v>90.453000000000003</v>
      </c>
      <c r="M325" s="87">
        <v>90.453460620525064</v>
      </c>
    </row>
    <row r="326" spans="1:13" ht="15">
      <c r="A326" s="79" t="s">
        <v>250</v>
      </c>
      <c r="B326" s="79" t="s">
        <v>19</v>
      </c>
      <c r="C326" s="105" t="s">
        <v>36</v>
      </c>
      <c r="D326" s="85" t="s">
        <v>21</v>
      </c>
      <c r="E326" s="85" t="s">
        <v>195</v>
      </c>
      <c r="F326" s="110">
        <v>0.010067</v>
      </c>
      <c r="G326" s="86">
        <v>6.6303027456816599E-06</v>
      </c>
      <c r="H326" s="86"/>
      <c r="I326" s="87">
        <v>8</v>
      </c>
      <c r="J326" s="87">
        <v>8</v>
      </c>
      <c r="K326" s="87"/>
      <c r="L326" s="87">
        <v>90.453000000000003</v>
      </c>
      <c r="M326" s="87">
        <v>90.453460620525064</v>
      </c>
    </row>
    <row r="327" spans="1:13" ht="15">
      <c r="A327" s="79" t="s">
        <v>250</v>
      </c>
      <c r="B327" s="79" t="s">
        <v>19</v>
      </c>
      <c r="C327" s="105" t="s">
        <v>164</v>
      </c>
      <c r="D327" s="85" t="s">
        <v>21</v>
      </c>
      <c r="E327" s="85" t="s">
        <v>195</v>
      </c>
      <c r="F327" s="110">
        <v>0.079158999999999993</v>
      </c>
      <c r="G327" s="86">
        <v>5.2135505616908166E-05</v>
      </c>
      <c r="H327" s="86"/>
      <c r="I327" s="87">
        <v>8</v>
      </c>
      <c r="J327" s="87">
        <v>8</v>
      </c>
      <c r="K327" s="87"/>
      <c r="L327" s="87">
        <v>90.453000000000003</v>
      </c>
      <c r="M327" s="87">
        <v>90.453460620525064</v>
      </c>
    </row>
    <row r="328" spans="1:13" ht="15">
      <c r="A328" s="79" t="s">
        <v>250</v>
      </c>
      <c r="B328" s="79" t="s">
        <v>19</v>
      </c>
      <c r="C328" s="105" t="s">
        <v>37</v>
      </c>
      <c r="D328" s="85" t="s">
        <v>21</v>
      </c>
      <c r="E328" s="85" t="s">
        <v>195</v>
      </c>
      <c r="F328" s="110">
        <v>0.74755799999999994</v>
      </c>
      <c r="G328" s="86">
        <v>0.00049235480877682434</v>
      </c>
      <c r="H328" s="86"/>
      <c r="I328" s="87">
        <v>8.3372233325039655</v>
      </c>
      <c r="J328" s="87">
        <v>8.3372233325039655</v>
      </c>
      <c r="K328" s="87"/>
      <c r="L328" s="87">
        <v>90.050692564322773</v>
      </c>
      <c r="M328" s="87">
        <v>90.051046142596704</v>
      </c>
    </row>
    <row r="329" spans="1:13" ht="15">
      <c r="A329" s="79" t="s">
        <v>250</v>
      </c>
      <c r="B329" s="79" t="s">
        <v>19</v>
      </c>
      <c r="C329" s="105" t="s">
        <v>38</v>
      </c>
      <c r="D329" s="85" t="s">
        <v>21</v>
      </c>
      <c r="E329" s="85" t="s">
        <v>195</v>
      </c>
      <c r="F329" s="110">
        <v>0.10416599999999999</v>
      </c>
      <c r="G329" s="86">
        <v>6.8605554366412609E-05</v>
      </c>
      <c r="H329" s="86"/>
      <c r="I329" s="87">
        <v>8</v>
      </c>
      <c r="J329" s="87">
        <v>8</v>
      </c>
      <c r="K329" s="87"/>
      <c r="L329" s="87">
        <v>90.453000000000003</v>
      </c>
      <c r="M329" s="87">
        <v>90.453460620525064</v>
      </c>
    </row>
    <row r="330" spans="1:13" ht="15">
      <c r="A330" s="79" t="s">
        <v>250</v>
      </c>
      <c r="B330" s="79" t="s">
        <v>19</v>
      </c>
      <c r="C330" s="105" t="s">
        <v>39</v>
      </c>
      <c r="D330" s="85" t="s">
        <v>21</v>
      </c>
      <c r="E330" s="85" t="s">
        <v>195</v>
      </c>
      <c r="F330" s="110">
        <v>0.028603</v>
      </c>
      <c r="G330" s="86">
        <v>1.8838437412807443E-05</v>
      </c>
      <c r="H330" s="86"/>
      <c r="I330" s="87">
        <v>8.7919798622522105</v>
      </c>
      <c r="J330" s="87">
        <v>8.7919798622522105</v>
      </c>
      <c r="K330" s="87"/>
      <c r="L330" s="87">
        <v>89.508168024333102</v>
      </c>
      <c r="M330" s="87">
        <v>89.508377252682322</v>
      </c>
    </row>
    <row r="331" spans="1:13" ht="15">
      <c r="A331" s="79" t="s">
        <v>250</v>
      </c>
      <c r="B331" s="79" t="s">
        <v>19</v>
      </c>
      <c r="C331" s="105" t="s">
        <v>40</v>
      </c>
      <c r="D331" s="85" t="s">
        <v>21</v>
      </c>
      <c r="E331" s="85" t="s">
        <v>195</v>
      </c>
      <c r="F331" s="110">
        <v>0.081755999999999995</v>
      </c>
      <c r="G331" s="86">
        <v>5.3845935360678435E-05</v>
      </c>
      <c r="H331" s="86"/>
      <c r="I331" s="87">
        <v>8</v>
      </c>
      <c r="J331" s="87">
        <v>8</v>
      </c>
      <c r="K331" s="87"/>
      <c r="L331" s="87">
        <v>90.453000000000003</v>
      </c>
      <c r="M331" s="87">
        <v>90.453460620525064</v>
      </c>
    </row>
    <row r="332" spans="1:13" ht="15">
      <c r="A332" s="79" t="s">
        <v>250</v>
      </c>
      <c r="B332" s="79" t="s">
        <v>19</v>
      </c>
      <c r="C332" s="105" t="s">
        <v>41</v>
      </c>
      <c r="D332" s="85" t="s">
        <v>21</v>
      </c>
      <c r="E332" s="85" t="s">
        <v>195</v>
      </c>
      <c r="F332" s="110">
        <v>0.057766999999999999</v>
      </c>
      <c r="G332" s="86">
        <v>3.8046359263911041E-05</v>
      </c>
      <c r="H332" s="86"/>
      <c r="I332" s="87">
        <v>8.2483944120345534</v>
      </c>
      <c r="J332" s="87">
        <v>8.2483944120345534</v>
      </c>
      <c r="K332" s="87"/>
      <c r="L332" s="87">
        <v>90.156665466442789</v>
      </c>
      <c r="M332" s="87">
        <v>90.157047241008897</v>
      </c>
    </row>
    <row r="333" spans="1:13" ht="15">
      <c r="A333" s="79" t="s">
        <v>250</v>
      </c>
      <c r="B333" s="79" t="s">
        <v>19</v>
      </c>
      <c r="C333" s="105" t="s">
        <v>42</v>
      </c>
      <c r="D333" s="85" t="s">
        <v>21</v>
      </c>
      <c r="E333" s="85" t="s">
        <v>195</v>
      </c>
      <c r="F333" s="110">
        <v>0.021437000000000001</v>
      </c>
      <c r="G333" s="86">
        <v>1.4118784142165269E-05</v>
      </c>
      <c r="H333" s="86"/>
      <c r="I333" s="87">
        <v>8</v>
      </c>
      <c r="J333" s="87">
        <v>8</v>
      </c>
      <c r="K333" s="87"/>
      <c r="L333" s="87">
        <v>90.453000000000003</v>
      </c>
      <c r="M333" s="87">
        <v>90.453460620525064</v>
      </c>
    </row>
    <row r="334" spans="1:13" ht="15">
      <c r="A334" s="79" t="s">
        <v>250</v>
      </c>
      <c r="B334" s="79" t="s">
        <v>19</v>
      </c>
      <c r="C334" s="105" t="s">
        <v>43</v>
      </c>
      <c r="D334" s="85" t="s">
        <v>21</v>
      </c>
      <c r="E334" s="85" t="s">
        <v>195</v>
      </c>
      <c r="F334" s="110">
        <v>0.14350599999999999</v>
      </c>
      <c r="G334" s="86">
        <v>9.4515568274738476E-05</v>
      </c>
      <c r="H334" s="86"/>
      <c r="I334" s="87">
        <v>8.2162209245606448</v>
      </c>
      <c r="J334" s="87">
        <v>8.2162209245606448</v>
      </c>
      <c r="K334" s="87"/>
      <c r="L334" s="87">
        <v>90.195048436999144</v>
      </c>
      <c r="M334" s="87">
        <v>90.195440424151968</v>
      </c>
    </row>
    <row r="335" spans="1:13" ht="15">
      <c r="A335" s="79" t="s">
        <v>250</v>
      </c>
      <c r="B335" s="79" t="s">
        <v>19</v>
      </c>
      <c r="C335" s="105" t="s">
        <v>45</v>
      </c>
      <c r="D335" s="85" t="s">
        <v>21</v>
      </c>
      <c r="E335" s="85" t="s">
        <v>195</v>
      </c>
      <c r="F335" s="110">
        <v>0.226655</v>
      </c>
      <c r="G335" s="86">
        <v>0.00014927895786455515</v>
      </c>
      <c r="H335" s="86"/>
      <c r="I335" s="87">
        <v>8.2201319185546318</v>
      </c>
      <c r="J335" s="87">
        <v>8.2201319185546318</v>
      </c>
      <c r="K335" s="87"/>
      <c r="L335" s="87">
        <v>90.190382621164332</v>
      </c>
      <c r="M335" s="87">
        <v>90.190773366879924</v>
      </c>
    </row>
    <row r="336" spans="1:13" ht="15">
      <c r="A336" s="79" t="s">
        <v>250</v>
      </c>
      <c r="B336" s="79" t="s">
        <v>19</v>
      </c>
      <c r="C336" s="105" t="s">
        <v>46</v>
      </c>
      <c r="D336" s="85" t="s">
        <v>21</v>
      </c>
      <c r="E336" s="85" t="s">
        <v>195</v>
      </c>
      <c r="F336" s="110">
        <v>0.031612000000000001</v>
      </c>
      <c r="G336" s="86">
        <v>2.0820217581850466E-05</v>
      </c>
      <c r="H336" s="86"/>
      <c r="I336" s="87">
        <v>9</v>
      </c>
      <c r="J336" s="87">
        <v>9</v>
      </c>
      <c r="K336" s="87"/>
      <c r="L336" s="87">
        <v>89.26</v>
      </c>
      <c r="M336" s="87">
        <v>89.260143198090688</v>
      </c>
    </row>
    <row r="337" spans="1:13" ht="15">
      <c r="A337" s="79" t="s">
        <v>250</v>
      </c>
      <c r="B337" s="79" t="s">
        <v>19</v>
      </c>
      <c r="C337" s="105" t="s">
        <v>51</v>
      </c>
      <c r="D337" s="85" t="s">
        <v>21</v>
      </c>
      <c r="E337" s="85" t="s">
        <v>195</v>
      </c>
      <c r="F337" s="110">
        <v>0.14397699999999999</v>
      </c>
      <c r="G337" s="86">
        <v>9.482577713469835E-05</v>
      </c>
      <c r="H337" s="86"/>
      <c r="I337" s="87">
        <v>8.3318724518499483</v>
      </c>
      <c r="J337" s="87">
        <v>8.3318724518499483</v>
      </c>
      <c r="K337" s="87"/>
      <c r="L337" s="87">
        <v>90.057076164943027</v>
      </c>
      <c r="M337" s="87">
        <v>90.057431441706498</v>
      </c>
    </row>
    <row r="338" spans="1:13" ht="15">
      <c r="A338" s="79" t="s">
        <v>250</v>
      </c>
      <c r="B338" s="79" t="s">
        <v>19</v>
      </c>
      <c r="C338" s="105" t="s">
        <v>53</v>
      </c>
      <c r="D338" s="85" t="s">
        <v>21</v>
      </c>
      <c r="E338" s="85" t="s">
        <v>195</v>
      </c>
      <c r="F338" s="110">
        <v>0.11397699999999999</v>
      </c>
      <c r="G338" s="86">
        <v>7.50672510226044E-05</v>
      </c>
      <c r="H338" s="86"/>
      <c r="I338" s="87">
        <v>8</v>
      </c>
      <c r="J338" s="87">
        <v>8</v>
      </c>
      <c r="K338" s="87"/>
      <c r="L338" s="87">
        <v>90.453000000000003</v>
      </c>
      <c r="M338" s="87">
        <v>90.453460620525064</v>
      </c>
    </row>
    <row r="339" spans="1:13" ht="15">
      <c r="A339" s="79" t="s">
        <v>250</v>
      </c>
      <c r="B339" s="79" t="s">
        <v>19</v>
      </c>
      <c r="C339" s="105" t="s">
        <v>54</v>
      </c>
      <c r="D339" s="85" t="s">
        <v>21</v>
      </c>
      <c r="E339" s="85" t="s">
        <v>195</v>
      </c>
      <c r="F339" s="110">
        <v>0.13725499999999999</v>
      </c>
      <c r="G339" s="86">
        <v>9.039855005051517E-05</v>
      </c>
      <c r="H339" s="86"/>
      <c r="I339" s="87">
        <v>8.582157298459073</v>
      </c>
      <c r="J339" s="87">
        <v>8.582157298459073</v>
      </c>
      <c r="K339" s="87"/>
      <c r="L339" s="87">
        <v>89.758486342938326</v>
      </c>
      <c r="M339" s="87">
        <v>89.758762173676516</v>
      </c>
    </row>
    <row r="340" spans="1:13" ht="15">
      <c r="A340" s="79" t="s">
        <v>250</v>
      </c>
      <c r="B340" s="79" t="s">
        <v>19</v>
      </c>
      <c r="C340" s="105" t="s">
        <v>125</v>
      </c>
      <c r="D340" s="85" t="s">
        <v>21</v>
      </c>
      <c r="E340" s="85" t="s">
        <v>195</v>
      </c>
      <c r="F340" s="110">
        <v>0.040887</v>
      </c>
      <c r="G340" s="86">
        <v>2.6928895238172846E-05</v>
      </c>
      <c r="H340" s="86"/>
      <c r="I340" s="87">
        <v>8</v>
      </c>
      <c r="J340" s="87">
        <v>8</v>
      </c>
      <c r="K340" s="87"/>
      <c r="L340" s="87">
        <v>90.453000000000003</v>
      </c>
      <c r="M340" s="87">
        <v>90.453460620525064</v>
      </c>
    </row>
    <row r="341" spans="1:13" ht="15">
      <c r="A341" s="79" t="s">
        <v>250</v>
      </c>
      <c r="B341" s="79" t="s">
        <v>19</v>
      </c>
      <c r="C341" s="105" t="s">
        <v>55</v>
      </c>
      <c r="D341" s="85" t="s">
        <v>21</v>
      </c>
      <c r="E341" s="85" t="s">
        <v>195</v>
      </c>
      <c r="F341" s="110">
        <v>0.044582999999999998</v>
      </c>
      <c r="G341" s="86">
        <v>2.936314565518282E-05</v>
      </c>
      <c r="H341" s="86"/>
      <c r="I341" s="87">
        <v>8</v>
      </c>
      <c r="J341" s="87">
        <v>8</v>
      </c>
      <c r="K341" s="87"/>
      <c r="L341" s="87">
        <v>90.453000000000003</v>
      </c>
      <c r="M341" s="87">
        <v>90.453460620525064</v>
      </c>
    </row>
    <row r="342" spans="1:13" ht="15.75" thickBot="1">
      <c r="A342" s="79" t="s">
        <v>250</v>
      </c>
      <c r="B342" s="79" t="s">
        <v>19</v>
      </c>
      <c r="C342" s="106" t="s">
        <v>56</v>
      </c>
      <c r="D342" s="88" t="s">
        <v>21</v>
      </c>
      <c r="E342" s="88" t="s">
        <v>195</v>
      </c>
      <c r="F342" s="111">
        <v>0.71687699999999999</v>
      </c>
      <c r="G342" s="89">
        <v>0.00047214776412198586</v>
      </c>
      <c r="H342" s="89"/>
      <c r="I342" s="90">
        <v>8</v>
      </c>
      <c r="J342" s="90">
        <v>8</v>
      </c>
      <c r="K342" s="90"/>
      <c r="L342" s="90">
        <v>90.453000000000003</v>
      </c>
      <c r="M342" s="90">
        <v>90.453460620525064</v>
      </c>
    </row>
    <row r="343" spans="1:13" ht="15.75" thickBot="1">
      <c r="A343" s="79" t="s">
        <v>250</v>
      </c>
      <c r="B343" s="107" t="s">
        <v>196</v>
      </c>
      <c r="C343" s="107"/>
      <c r="D343" s="91"/>
      <c r="E343" s="91"/>
      <c r="F343" s="112">
        <v>3.679519</v>
      </c>
      <c r="G343" s="92">
        <v>0.0024233957413815278</v>
      </c>
      <c r="H343" s="92"/>
      <c r="I343" s="93">
        <v>8.1979565807378627</v>
      </c>
      <c r="J343" s="93">
        <v>8.1979565807378627</v>
      </c>
      <c r="K343" s="93"/>
      <c r="L343" s="93">
        <v>90.216837799179729</v>
      </c>
      <c r="M343" s="93">
        <v>90.21723558384501</v>
      </c>
    </row>
    <row r="344" spans="1:13" ht="15.75" thickBot="1">
      <c r="A344" s="108" t="s">
        <v>251</v>
      </c>
      <c r="B344" s="108"/>
      <c r="C344" s="108"/>
      <c r="D344" s="94"/>
      <c r="E344" s="94"/>
      <c r="F344" s="113">
        <v>3.679519</v>
      </c>
      <c r="G344" s="95">
        <v>0.0024233957413815278</v>
      </c>
      <c r="H344" s="95"/>
      <c r="I344" s="96">
        <v>8.1979565807378627</v>
      </c>
      <c r="J344" s="96">
        <v>8.1979565807378627</v>
      </c>
      <c r="K344" s="96"/>
      <c r="L344" s="96">
        <v>90.216837799179729</v>
      </c>
      <c r="M344" s="96">
        <v>90.21723558384501</v>
      </c>
    </row>
    <row r="345" spans="1:13" ht="15.75" thickBot="1">
      <c r="A345" s="79" t="s">
        <v>252</v>
      </c>
      <c r="B345" s="79" t="s">
        <v>158</v>
      </c>
      <c r="C345" s="79" t="s">
        <v>159</v>
      </c>
      <c r="D345" s="2" t="s">
        <v>21</v>
      </c>
      <c r="E345" s="2" t="s">
        <v>195</v>
      </c>
      <c r="F345" s="114">
        <v>0.24898899999999999</v>
      </c>
      <c r="G345" s="98">
        <v>0.00016398852193747203</v>
      </c>
      <c r="H345" s="98"/>
      <c r="I345" s="8">
        <v>13</v>
      </c>
      <c r="J345" s="8">
        <v>13</v>
      </c>
      <c r="K345" s="8"/>
      <c r="L345" s="8">
        <v>84.486999999999995</v>
      </c>
      <c r="M345" s="8">
        <v>84.486873508353227</v>
      </c>
    </row>
    <row r="346" spans="1:13" ht="15.75" thickBot="1">
      <c r="A346" s="79" t="s">
        <v>252</v>
      </c>
      <c r="B346" s="107" t="s">
        <v>253</v>
      </c>
      <c r="C346" s="107"/>
      <c r="D346" s="91"/>
      <c r="E346" s="91"/>
      <c r="F346" s="112">
        <v>0.24898899999999999</v>
      </c>
      <c r="G346" s="92">
        <v>0.00016398852193747203</v>
      </c>
      <c r="H346" s="92"/>
      <c r="I346" s="93">
        <v>13</v>
      </c>
      <c r="J346" s="93">
        <v>13</v>
      </c>
      <c r="K346" s="93"/>
      <c r="L346" s="93">
        <v>84.486999999999995</v>
      </c>
      <c r="M346" s="93">
        <v>84.486873508353227</v>
      </c>
    </row>
    <row r="347" spans="1:13" ht="15.75" thickBot="1">
      <c r="A347" s="108" t="s">
        <v>254</v>
      </c>
      <c r="B347" s="108"/>
      <c r="C347" s="108"/>
      <c r="D347" s="94"/>
      <c r="E347" s="94"/>
      <c r="F347" s="113">
        <v>0.24898899999999999</v>
      </c>
      <c r="G347" s="95">
        <v>0.00016398852193747203</v>
      </c>
      <c r="H347" s="95"/>
      <c r="I347" s="96">
        <v>13</v>
      </c>
      <c r="J347" s="96">
        <v>13</v>
      </c>
      <c r="K347" s="96"/>
      <c r="L347" s="96">
        <v>84.486999999999995</v>
      </c>
      <c r="M347" s="96">
        <v>84.486873508353227</v>
      </c>
    </row>
    <row r="348" spans="1:13" ht="15.75" thickBot="1">
      <c r="A348" s="79" t="s">
        <v>163</v>
      </c>
      <c r="B348" s="79" t="s">
        <v>63</v>
      </c>
      <c r="C348" s="79" t="s">
        <v>55</v>
      </c>
      <c r="D348" s="2" t="s">
        <v>21</v>
      </c>
      <c r="E348" s="2" t="s">
        <v>195</v>
      </c>
      <c r="F348" s="114">
        <v>0.12706799999999999</v>
      </c>
      <c r="G348" s="98">
        <v>8.3689213200385126E-05</v>
      </c>
      <c r="H348" s="98"/>
      <c r="I348" s="8">
        <v>9</v>
      </c>
      <c r="J348" s="8">
        <v>9</v>
      </c>
      <c r="K348" s="8"/>
      <c r="L348" s="8">
        <v>89.26</v>
      </c>
      <c r="M348" s="8">
        <v>89.260143198090688</v>
      </c>
    </row>
    <row r="349" spans="1:13" ht="15.75" thickBot="1">
      <c r="A349" s="79" t="s">
        <v>163</v>
      </c>
      <c r="B349" s="107" t="s">
        <v>199</v>
      </c>
      <c r="C349" s="107"/>
      <c r="D349" s="91"/>
      <c r="E349" s="91"/>
      <c r="F349" s="112">
        <v>0.12706799999999999</v>
      </c>
      <c r="G349" s="92">
        <v>8.3689213200385126E-05</v>
      </c>
      <c r="H349" s="92"/>
      <c r="I349" s="93">
        <v>9</v>
      </c>
      <c r="J349" s="93">
        <v>9</v>
      </c>
      <c r="K349" s="93"/>
      <c r="L349" s="93">
        <v>89.26</v>
      </c>
      <c r="M349" s="93">
        <v>89.260143198090688</v>
      </c>
    </row>
    <row r="350" spans="1:13" ht="15.75" thickBot="1">
      <c r="A350" s="79" t="s">
        <v>163</v>
      </c>
      <c r="B350" s="79" t="s">
        <v>65</v>
      </c>
      <c r="C350" s="79" t="s">
        <v>55</v>
      </c>
      <c r="D350" s="2" t="s">
        <v>21</v>
      </c>
      <c r="E350" s="2" t="s">
        <v>195</v>
      </c>
      <c r="F350" s="114">
        <v>0.107</v>
      </c>
      <c r="G350" s="98">
        <v>7.0472076466468423E-05</v>
      </c>
      <c r="H350" s="98"/>
      <c r="I350" s="8">
        <v>14</v>
      </c>
      <c r="J350" s="8">
        <v>14</v>
      </c>
      <c r="K350" s="8"/>
      <c r="L350" s="8">
        <v>83.293999999999997</v>
      </c>
      <c r="M350" s="8">
        <v>83.293556085918866</v>
      </c>
    </row>
    <row r="351" spans="1:13" ht="15.75" thickBot="1">
      <c r="A351" s="79" t="s">
        <v>163</v>
      </c>
      <c r="B351" s="107" t="s">
        <v>200</v>
      </c>
      <c r="C351" s="107"/>
      <c r="D351" s="91"/>
      <c r="E351" s="91"/>
      <c r="F351" s="112">
        <v>0.107</v>
      </c>
      <c r="G351" s="92">
        <v>7.0472076466468423E-05</v>
      </c>
      <c r="H351" s="92"/>
      <c r="I351" s="93">
        <v>14</v>
      </c>
      <c r="J351" s="93">
        <v>14</v>
      </c>
      <c r="K351" s="93"/>
      <c r="L351" s="93">
        <v>83.293999999999997</v>
      </c>
      <c r="M351" s="93">
        <v>83.293556085918866</v>
      </c>
    </row>
    <row r="352" spans="1:13" ht="15.75" thickBot="1">
      <c r="A352" s="79" t="s">
        <v>163</v>
      </c>
      <c r="B352" s="79" t="s">
        <v>67</v>
      </c>
      <c r="C352" s="79" t="s">
        <v>55</v>
      </c>
      <c r="D352" s="2" t="s">
        <v>21</v>
      </c>
      <c r="E352" s="2" t="s">
        <v>195</v>
      </c>
      <c r="F352" s="114">
        <v>0.19470999999999999</v>
      </c>
      <c r="G352" s="98">
        <v>0.00012823942064286043</v>
      </c>
      <c r="H352" s="98"/>
      <c r="I352" s="8">
        <v>12.498104873915054</v>
      </c>
      <c r="J352" s="8">
        <v>12.498104873915054</v>
      </c>
      <c r="K352" s="8"/>
      <c r="L352" s="8">
        <v>85.085760885419347</v>
      </c>
      <c r="M352" s="8">
        <v>85.085793706545289</v>
      </c>
    </row>
    <row r="353" spans="1:13" ht="15.75" thickBot="1">
      <c r="A353" s="79" t="s">
        <v>163</v>
      </c>
      <c r="B353" s="107" t="s">
        <v>202</v>
      </c>
      <c r="C353" s="107"/>
      <c r="D353" s="91"/>
      <c r="E353" s="91"/>
      <c r="F353" s="112">
        <v>0.19470999999999999</v>
      </c>
      <c r="G353" s="92">
        <v>0.00012823942064286043</v>
      </c>
      <c r="H353" s="92"/>
      <c r="I353" s="93">
        <v>12.498104873915054</v>
      </c>
      <c r="J353" s="93">
        <v>12.498104873915054</v>
      </c>
      <c r="K353" s="93"/>
      <c r="L353" s="93">
        <v>85.085760885419347</v>
      </c>
      <c r="M353" s="93">
        <v>85.085793706545289</v>
      </c>
    </row>
    <row r="354" spans="1:13" ht="15">
      <c r="A354" s="79" t="s">
        <v>163</v>
      </c>
      <c r="B354" s="79" t="s">
        <v>70</v>
      </c>
      <c r="C354" s="104" t="s">
        <v>33</v>
      </c>
      <c r="D354" s="82" t="s">
        <v>203</v>
      </c>
      <c r="E354" s="82" t="s">
        <v>204</v>
      </c>
      <c r="F354" s="109">
        <v>0.518007</v>
      </c>
      <c r="G354" s="83">
        <v>0.00034116849452491503</v>
      </c>
      <c r="H354" s="83"/>
      <c r="I354" s="84">
        <v>38</v>
      </c>
      <c r="J354" s="84">
        <v>93</v>
      </c>
      <c r="K354" s="84"/>
      <c r="L354" s="84">
        <v>54.654000000000003</v>
      </c>
      <c r="M354" s="84">
        <v>-10.978520286396185</v>
      </c>
    </row>
    <row r="355" spans="1:13" ht="15.75" thickBot="1">
      <c r="A355" s="79" t="s">
        <v>163</v>
      </c>
      <c r="B355" s="79" t="s">
        <v>70</v>
      </c>
      <c r="C355" s="106" t="s">
        <v>55</v>
      </c>
      <c r="D355" s="88" t="s">
        <v>203</v>
      </c>
      <c r="E355" s="88" t="s">
        <v>204</v>
      </c>
      <c r="F355" s="111">
        <v>0.026013000000000001</v>
      </c>
      <c r="G355" s="89">
        <v>1.7132617991796667E-05</v>
      </c>
      <c r="H355" s="89"/>
      <c r="I355" s="90">
        <v>38</v>
      </c>
      <c r="J355" s="90">
        <v>93</v>
      </c>
      <c r="K355" s="90"/>
      <c r="L355" s="90">
        <v>54.654000000000003</v>
      </c>
      <c r="M355" s="90">
        <v>-10.978520286396185</v>
      </c>
    </row>
    <row r="356" spans="1:13" ht="15.75" thickBot="1">
      <c r="A356" s="79" t="s">
        <v>163</v>
      </c>
      <c r="B356" s="107" t="s">
        <v>205</v>
      </c>
      <c r="C356" s="107"/>
      <c r="D356" s="91"/>
      <c r="E356" s="91"/>
      <c r="F356" s="112">
        <v>0.54401999999999995</v>
      </c>
      <c r="G356" s="92">
        <v>0.00035830111251671171</v>
      </c>
      <c r="H356" s="92"/>
      <c r="I356" s="93">
        <v>38</v>
      </c>
      <c r="J356" s="93">
        <v>93</v>
      </c>
      <c r="K356" s="93"/>
      <c r="L356" s="93">
        <v>54.654000000000003</v>
      </c>
      <c r="M356" s="93">
        <v>-10.978520286396186</v>
      </c>
    </row>
    <row r="357" spans="1:13" ht="15.75" thickBot="1">
      <c r="A357" s="79" t="s">
        <v>163</v>
      </c>
      <c r="B357" s="79" t="s">
        <v>84</v>
      </c>
      <c r="C357" s="79" t="s">
        <v>37</v>
      </c>
      <c r="D357" s="2" t="s">
        <v>21</v>
      </c>
      <c r="E357" s="2" t="s">
        <v>195</v>
      </c>
      <c r="F357" s="114">
        <v>0.27224399999999999</v>
      </c>
      <c r="G357" s="98">
        <v>0.00017930467276203017</v>
      </c>
      <c r="H357" s="98"/>
      <c r="I357" s="8">
        <v>15</v>
      </c>
      <c r="J357" s="8">
        <v>15</v>
      </c>
      <c r="K357" s="8"/>
      <c r="L357" s="8">
        <v>82.10</v>
      </c>
      <c r="M357" s="8">
        <v>82.10023866348449</v>
      </c>
    </row>
    <row r="358" spans="1:13" ht="15.75" thickBot="1">
      <c r="A358" s="79" t="s">
        <v>163</v>
      </c>
      <c r="B358" s="107" t="s">
        <v>207</v>
      </c>
      <c r="C358" s="107"/>
      <c r="D358" s="91"/>
      <c r="E358" s="91"/>
      <c r="F358" s="112">
        <v>0.27224399999999999</v>
      </c>
      <c r="G358" s="92">
        <v>0.00017930467276203017</v>
      </c>
      <c r="H358" s="92"/>
      <c r="I358" s="93">
        <v>15</v>
      </c>
      <c r="J358" s="93">
        <v>15</v>
      </c>
      <c r="K358" s="93"/>
      <c r="L358" s="93">
        <v>82.10</v>
      </c>
      <c r="M358" s="93">
        <v>82.10023866348449</v>
      </c>
    </row>
    <row r="359" spans="1:13" ht="15">
      <c r="A359" s="79" t="s">
        <v>163</v>
      </c>
      <c r="B359" s="79" t="s">
        <v>87</v>
      </c>
      <c r="C359" s="104" t="s">
        <v>20</v>
      </c>
      <c r="D359" s="82" t="s">
        <v>21</v>
      </c>
      <c r="E359" s="82" t="s">
        <v>195</v>
      </c>
      <c r="F359" s="109">
        <v>0.025368999999999999</v>
      </c>
      <c r="G359" s="83">
        <v>1.6708468297923714E-05</v>
      </c>
      <c r="H359" s="83"/>
      <c r="I359" s="84">
        <v>11</v>
      </c>
      <c r="J359" s="84">
        <v>11</v>
      </c>
      <c r="K359" s="84"/>
      <c r="L359" s="84">
        <v>86.873999999999995</v>
      </c>
      <c r="M359" s="84">
        <v>86.873508353221951</v>
      </c>
    </row>
    <row r="360" spans="1:13" ht="15">
      <c r="A360" s="79" t="s">
        <v>163</v>
      </c>
      <c r="B360" s="79" t="s">
        <v>87</v>
      </c>
      <c r="C360" s="105" t="s">
        <v>88</v>
      </c>
      <c r="D360" s="85" t="s">
        <v>21</v>
      </c>
      <c r="E360" s="85" t="s">
        <v>195</v>
      </c>
      <c r="F360" s="110">
        <v>0.111155</v>
      </c>
      <c r="G360" s="86">
        <v>7.3208632332993442E-05</v>
      </c>
      <c r="H360" s="86"/>
      <c r="I360" s="87">
        <v>11</v>
      </c>
      <c r="J360" s="87">
        <v>11</v>
      </c>
      <c r="K360" s="87"/>
      <c r="L360" s="87">
        <v>86.873999999999995</v>
      </c>
      <c r="M360" s="87">
        <v>86.873508353221951</v>
      </c>
    </row>
    <row r="361" spans="1:13" ht="15">
      <c r="A361" s="79" t="s">
        <v>163</v>
      </c>
      <c r="B361" s="79" t="s">
        <v>87</v>
      </c>
      <c r="C361" s="105" t="s">
        <v>33</v>
      </c>
      <c r="D361" s="85" t="s">
        <v>21</v>
      </c>
      <c r="E361" s="85" t="s">
        <v>195</v>
      </c>
      <c r="F361" s="110">
        <v>0.24381800000000001</v>
      </c>
      <c r="G361" s="86">
        <v>0.0001605828106532841</v>
      </c>
      <c r="H361" s="86"/>
      <c r="I361" s="87">
        <v>11</v>
      </c>
      <c r="J361" s="87">
        <v>11</v>
      </c>
      <c r="K361" s="87"/>
      <c r="L361" s="87">
        <v>86.873999999999995</v>
      </c>
      <c r="M361" s="87">
        <v>86.873508353221965</v>
      </c>
    </row>
    <row r="362" spans="1:13" ht="15">
      <c r="A362" s="79" t="s">
        <v>163</v>
      </c>
      <c r="B362" s="79" t="s">
        <v>87</v>
      </c>
      <c r="C362" s="105" t="s">
        <v>68</v>
      </c>
      <c r="D362" s="85" t="s">
        <v>21</v>
      </c>
      <c r="E362" s="85" t="s">
        <v>195</v>
      </c>
      <c r="F362" s="110">
        <v>0.024552999999999998</v>
      </c>
      <c r="G362" s="86">
        <v>1.6171036387674759E-05</v>
      </c>
      <c r="H362" s="86"/>
      <c r="I362" s="87">
        <v>11</v>
      </c>
      <c r="J362" s="87">
        <v>11</v>
      </c>
      <c r="K362" s="87"/>
      <c r="L362" s="87">
        <v>86.874000000000009</v>
      </c>
      <c r="M362" s="87">
        <v>86.873508353221936</v>
      </c>
    </row>
    <row r="363" spans="1:13" ht="15">
      <c r="A363" s="79" t="s">
        <v>163</v>
      </c>
      <c r="B363" s="79" t="s">
        <v>87</v>
      </c>
      <c r="C363" s="105" t="s">
        <v>69</v>
      </c>
      <c r="D363" s="85" t="s">
        <v>21</v>
      </c>
      <c r="E363" s="85" t="s">
        <v>195</v>
      </c>
      <c r="F363" s="110">
        <v>0.083904999999999993</v>
      </c>
      <c r="G363" s="86">
        <v>5.5261304447841427E-05</v>
      </c>
      <c r="H363" s="86"/>
      <c r="I363" s="87">
        <v>11</v>
      </c>
      <c r="J363" s="87">
        <v>11</v>
      </c>
      <c r="K363" s="87"/>
      <c r="L363" s="87">
        <v>86.873999999999981</v>
      </c>
      <c r="M363" s="87">
        <v>86.873508353221951</v>
      </c>
    </row>
    <row r="364" spans="1:13" ht="15.75" thickBot="1">
      <c r="A364" s="79" t="s">
        <v>163</v>
      </c>
      <c r="B364" s="79" t="s">
        <v>87</v>
      </c>
      <c r="C364" s="106" t="s">
        <v>126</v>
      </c>
      <c r="D364" s="88" t="s">
        <v>21</v>
      </c>
      <c r="E364" s="88" t="s">
        <v>195</v>
      </c>
      <c r="F364" s="111">
        <v>0.0074989999999999996</v>
      </c>
      <c r="G364" s="89">
        <v>4.9389729104864178E-06</v>
      </c>
      <c r="H364" s="89"/>
      <c r="I364" s="90">
        <v>11</v>
      </c>
      <c r="J364" s="90">
        <v>11</v>
      </c>
      <c r="K364" s="90"/>
      <c r="L364" s="90">
        <v>86.874000000000009</v>
      </c>
      <c r="M364" s="90">
        <v>86.873508353221951</v>
      </c>
    </row>
    <row r="365" spans="1:13" ht="15.75" thickBot="1">
      <c r="A365" s="79" t="s">
        <v>163</v>
      </c>
      <c r="B365" s="107" t="s">
        <v>212</v>
      </c>
      <c r="C365" s="107"/>
      <c r="D365" s="91"/>
      <c r="E365" s="91"/>
      <c r="F365" s="112">
        <v>0.49629899999999999</v>
      </c>
      <c r="G365" s="92">
        <v>0.00032687122503020384</v>
      </c>
      <c r="H365" s="92"/>
      <c r="I365" s="93">
        <v>11</v>
      </c>
      <c r="J365" s="93">
        <v>11</v>
      </c>
      <c r="K365" s="93"/>
      <c r="L365" s="93">
        <v>86.873999999999995</v>
      </c>
      <c r="M365" s="93">
        <v>86.873508353221979</v>
      </c>
    </row>
    <row r="366" spans="1:13" ht="15.75" thickBot="1">
      <c r="A366" s="79" t="s">
        <v>163</v>
      </c>
      <c r="B366" s="79" t="s">
        <v>95</v>
      </c>
      <c r="C366" s="79" t="s">
        <v>37</v>
      </c>
      <c r="D366" s="2" t="s">
        <v>21</v>
      </c>
      <c r="E366" s="2" t="s">
        <v>195</v>
      </c>
      <c r="F366" s="114">
        <v>0.45809299999999997</v>
      </c>
      <c r="G366" s="98">
        <v>0.00030170808340891512</v>
      </c>
      <c r="H366" s="98"/>
      <c r="I366" s="8">
        <v>30</v>
      </c>
      <c r="J366" s="8">
        <v>30</v>
      </c>
      <c r="K366" s="8"/>
      <c r="L366" s="8">
        <v>64.20</v>
      </c>
      <c r="M366" s="8">
        <v>64.200477326968979</v>
      </c>
    </row>
    <row r="367" spans="1:13" ht="15.75" thickBot="1">
      <c r="A367" s="79" t="s">
        <v>163</v>
      </c>
      <c r="B367" s="107" t="s">
        <v>214</v>
      </c>
      <c r="C367" s="107"/>
      <c r="D367" s="91"/>
      <c r="E367" s="91"/>
      <c r="F367" s="112">
        <v>0.45809299999999997</v>
      </c>
      <c r="G367" s="92">
        <v>0.00030170808340891512</v>
      </c>
      <c r="H367" s="92"/>
      <c r="I367" s="93">
        <v>30</v>
      </c>
      <c r="J367" s="93">
        <v>30</v>
      </c>
      <c r="K367" s="93"/>
      <c r="L367" s="93">
        <v>64.20</v>
      </c>
      <c r="M367" s="93">
        <v>64.200477326968979</v>
      </c>
    </row>
    <row r="368" spans="1:13" ht="15">
      <c r="A368" s="79" t="s">
        <v>163</v>
      </c>
      <c r="B368" s="79" t="s">
        <v>97</v>
      </c>
      <c r="C368" s="104" t="s">
        <v>99</v>
      </c>
      <c r="D368" s="82" t="s">
        <v>21</v>
      </c>
      <c r="E368" s="82" t="s">
        <v>195</v>
      </c>
      <c r="F368" s="109">
        <v>0.001382</v>
      </c>
      <c r="G368" s="83">
        <v>9.1020943623046137E-07</v>
      </c>
      <c r="H368" s="83"/>
      <c r="I368" s="84">
        <v>14</v>
      </c>
      <c r="J368" s="84">
        <v>14</v>
      </c>
      <c r="K368" s="84"/>
      <c r="L368" s="84">
        <v>83.293999999999997</v>
      </c>
      <c r="M368" s="84">
        <v>83.293556085918851</v>
      </c>
    </row>
    <row r="369" spans="1:13" ht="15">
      <c r="A369" s="79" t="s">
        <v>163</v>
      </c>
      <c r="B369" s="79" t="s">
        <v>97</v>
      </c>
      <c r="C369" s="105" t="s">
        <v>24</v>
      </c>
      <c r="D369" s="85" t="s">
        <v>21</v>
      </c>
      <c r="E369" s="85" t="s">
        <v>195</v>
      </c>
      <c r="F369" s="110">
        <v>0.0086079999999999993</v>
      </c>
      <c r="G369" s="86">
        <v>5.6693797590968237E-06</v>
      </c>
      <c r="H369" s="86"/>
      <c r="I369" s="87">
        <v>14</v>
      </c>
      <c r="J369" s="87">
        <v>14</v>
      </c>
      <c r="K369" s="87"/>
      <c r="L369" s="87">
        <v>83.293999999999997</v>
      </c>
      <c r="M369" s="87">
        <v>83.293556085918866</v>
      </c>
    </row>
    <row r="370" spans="1:13" ht="15">
      <c r="A370" s="79" t="s">
        <v>163</v>
      </c>
      <c r="B370" s="79" t="s">
        <v>97</v>
      </c>
      <c r="C370" s="105" t="s">
        <v>33</v>
      </c>
      <c r="D370" s="85" t="s">
        <v>21</v>
      </c>
      <c r="E370" s="85" t="s">
        <v>195</v>
      </c>
      <c r="F370" s="110">
        <v>0.018481999999999998</v>
      </c>
      <c r="G370" s="86">
        <v>1.2172569320124013E-05</v>
      </c>
      <c r="H370" s="86"/>
      <c r="I370" s="87">
        <v>14</v>
      </c>
      <c r="J370" s="87">
        <v>14</v>
      </c>
      <c r="K370" s="87"/>
      <c r="L370" s="87">
        <v>83.294000000000011</v>
      </c>
      <c r="M370" s="87">
        <v>83.293556085918851</v>
      </c>
    </row>
    <row r="371" spans="1:13" ht="15">
      <c r="A371" s="79" t="s">
        <v>163</v>
      </c>
      <c r="B371" s="79" t="s">
        <v>97</v>
      </c>
      <c r="C371" s="105" t="s">
        <v>35</v>
      </c>
      <c r="D371" s="85" t="s">
        <v>21</v>
      </c>
      <c r="E371" s="85" t="s">
        <v>195</v>
      </c>
      <c r="F371" s="110">
        <v>0.039785000000000001</v>
      </c>
      <c r="G371" s="86">
        <v>2.620309871232193E-05</v>
      </c>
      <c r="H371" s="86"/>
      <c r="I371" s="87">
        <v>14</v>
      </c>
      <c r="J371" s="87">
        <v>14</v>
      </c>
      <c r="K371" s="87"/>
      <c r="L371" s="87">
        <v>83.293999999999997</v>
      </c>
      <c r="M371" s="87">
        <v>83.293556085918866</v>
      </c>
    </row>
    <row r="372" spans="1:13" ht="15">
      <c r="A372" s="79" t="s">
        <v>163</v>
      </c>
      <c r="B372" s="79" t="s">
        <v>97</v>
      </c>
      <c r="C372" s="105" t="s">
        <v>103</v>
      </c>
      <c r="D372" s="85" t="s">
        <v>21</v>
      </c>
      <c r="E372" s="85" t="s">
        <v>195</v>
      </c>
      <c r="F372" s="110">
        <v>0.0063400000000000001</v>
      </c>
      <c r="G372" s="86">
        <v>4.1756351850225221E-06</v>
      </c>
      <c r="H372" s="86"/>
      <c r="I372" s="87">
        <v>14</v>
      </c>
      <c r="J372" s="87">
        <v>14</v>
      </c>
      <c r="K372" s="87"/>
      <c r="L372" s="87">
        <v>83.293999999999997</v>
      </c>
      <c r="M372" s="87">
        <v>83.293556085918851</v>
      </c>
    </row>
    <row r="373" spans="1:13" ht="15">
      <c r="A373" s="79" t="s">
        <v>163</v>
      </c>
      <c r="B373" s="79" t="s">
        <v>97</v>
      </c>
      <c r="C373" s="105" t="s">
        <v>45</v>
      </c>
      <c r="D373" s="85" t="s">
        <v>21</v>
      </c>
      <c r="E373" s="85" t="s">
        <v>195</v>
      </c>
      <c r="F373" s="110">
        <v>0.01537</v>
      </c>
      <c r="G373" s="86">
        <v>1.0122951544762801E-05</v>
      </c>
      <c r="H373" s="86"/>
      <c r="I373" s="87">
        <v>14</v>
      </c>
      <c r="J373" s="87">
        <v>14</v>
      </c>
      <c r="K373" s="87"/>
      <c r="L373" s="87">
        <v>83.293999999999983</v>
      </c>
      <c r="M373" s="87">
        <v>83.293556085918851</v>
      </c>
    </row>
    <row r="374" spans="1:13" ht="15">
      <c r="A374" s="79" t="s">
        <v>163</v>
      </c>
      <c r="B374" s="79" t="s">
        <v>97</v>
      </c>
      <c r="C374" s="105" t="s">
        <v>78</v>
      </c>
      <c r="D374" s="85" t="s">
        <v>21</v>
      </c>
      <c r="E374" s="85" t="s">
        <v>195</v>
      </c>
      <c r="F374" s="110">
        <v>0.020431000000000001</v>
      </c>
      <c r="G374" s="86">
        <v>1.3456214899873051E-05</v>
      </c>
      <c r="H374" s="86"/>
      <c r="I374" s="87">
        <v>14</v>
      </c>
      <c r="J374" s="87">
        <v>14</v>
      </c>
      <c r="K374" s="87"/>
      <c r="L374" s="87">
        <v>83.293999999999997</v>
      </c>
      <c r="M374" s="87">
        <v>83.293556085918851</v>
      </c>
    </row>
    <row r="375" spans="1:13" ht="15">
      <c r="A375" s="79" t="s">
        <v>163</v>
      </c>
      <c r="B375" s="79" t="s">
        <v>97</v>
      </c>
      <c r="C375" s="105" t="s">
        <v>106</v>
      </c>
      <c r="D375" s="85" t="s">
        <v>21</v>
      </c>
      <c r="E375" s="85" t="s">
        <v>195</v>
      </c>
      <c r="F375" s="110">
        <v>0.006398</v>
      </c>
      <c r="G375" s="86">
        <v>4.2138350021725702E-06</v>
      </c>
      <c r="H375" s="86"/>
      <c r="I375" s="87">
        <v>14</v>
      </c>
      <c r="J375" s="87">
        <v>14</v>
      </c>
      <c r="K375" s="87"/>
      <c r="L375" s="87">
        <v>83.293999999999997</v>
      </c>
      <c r="M375" s="87">
        <v>83.293556085918851</v>
      </c>
    </row>
    <row r="376" spans="1:13" ht="15.75" thickBot="1">
      <c r="A376" s="79" t="s">
        <v>163</v>
      </c>
      <c r="B376" s="79" t="s">
        <v>97</v>
      </c>
      <c r="C376" s="106" t="s">
        <v>55</v>
      </c>
      <c r="D376" s="88" t="s">
        <v>21</v>
      </c>
      <c r="E376" s="88" t="s">
        <v>195</v>
      </c>
      <c r="F376" s="111">
        <v>0.028617</v>
      </c>
      <c r="G376" s="89">
        <v>1.8847658058326419E-05</v>
      </c>
      <c r="H376" s="89"/>
      <c r="I376" s="90">
        <v>14</v>
      </c>
      <c r="J376" s="90">
        <v>14</v>
      </c>
      <c r="K376" s="90"/>
      <c r="L376" s="90">
        <v>83.293999999999997</v>
      </c>
      <c r="M376" s="90">
        <v>83.293556085918866</v>
      </c>
    </row>
    <row r="377" spans="1:13" ht="15.75" thickBot="1">
      <c r="A377" s="79" t="s">
        <v>163</v>
      </c>
      <c r="B377" s="107" t="s">
        <v>216</v>
      </c>
      <c r="C377" s="107"/>
      <c r="D377" s="91"/>
      <c r="E377" s="91"/>
      <c r="F377" s="112">
        <v>0.14541299999999999</v>
      </c>
      <c r="G377" s="92">
        <v>9.577155191793059E-05</v>
      </c>
      <c r="H377" s="92"/>
      <c r="I377" s="93">
        <v>14</v>
      </c>
      <c r="J377" s="93">
        <v>14</v>
      </c>
      <c r="K377" s="93"/>
      <c r="L377" s="93">
        <v>83.293999999999983</v>
      </c>
      <c r="M377" s="93">
        <v>83.293556085918866</v>
      </c>
    </row>
    <row r="378" spans="1:13" ht="15">
      <c r="A378" s="79" t="s">
        <v>163</v>
      </c>
      <c r="B378" s="79" t="s">
        <v>19</v>
      </c>
      <c r="C378" s="104" t="s">
        <v>23</v>
      </c>
      <c r="D378" s="82" t="s">
        <v>21</v>
      </c>
      <c r="E378" s="82" t="s">
        <v>195</v>
      </c>
      <c r="F378" s="109">
        <v>0.0011440000000000001</v>
      </c>
      <c r="G378" s="83">
        <v>7.5345846240784939E-07</v>
      </c>
      <c r="H378" s="83"/>
      <c r="I378" s="84">
        <v>14</v>
      </c>
      <c r="J378" s="84">
        <v>14</v>
      </c>
      <c r="K378" s="84"/>
      <c r="L378" s="84">
        <v>83.293999999999997</v>
      </c>
      <c r="M378" s="84">
        <v>83.293556085918866</v>
      </c>
    </row>
    <row r="379" spans="1:13" ht="15">
      <c r="A379" s="79" t="s">
        <v>163</v>
      </c>
      <c r="B379" s="79" t="s">
        <v>19</v>
      </c>
      <c r="C379" s="105" t="s">
        <v>24</v>
      </c>
      <c r="D379" s="85" t="s">
        <v>21</v>
      </c>
      <c r="E379" s="85" t="s">
        <v>195</v>
      </c>
      <c r="F379" s="110">
        <v>0.066354999999999997</v>
      </c>
      <c r="G379" s="86">
        <v>4.3702566672266466E-05</v>
      </c>
      <c r="H379" s="86"/>
      <c r="I379" s="87">
        <v>14</v>
      </c>
      <c r="J379" s="87">
        <v>14</v>
      </c>
      <c r="K379" s="87"/>
      <c r="L379" s="87">
        <v>83.293999999999997</v>
      </c>
      <c r="M379" s="87">
        <v>83.293556085918866</v>
      </c>
    </row>
    <row r="380" spans="1:13" ht="15">
      <c r="A380" s="79" t="s">
        <v>163</v>
      </c>
      <c r="B380" s="79" t="s">
        <v>19</v>
      </c>
      <c r="C380" s="105" t="s">
        <v>64</v>
      </c>
      <c r="D380" s="85" t="s">
        <v>21</v>
      </c>
      <c r="E380" s="85" t="s">
        <v>195</v>
      </c>
      <c r="F380" s="110">
        <v>0.074052000000000007</v>
      </c>
      <c r="G380" s="86">
        <v>4.8771945855092713E-05</v>
      </c>
      <c r="H380" s="86"/>
      <c r="I380" s="87">
        <v>14</v>
      </c>
      <c r="J380" s="87">
        <v>14</v>
      </c>
      <c r="K380" s="87"/>
      <c r="L380" s="87">
        <v>83.293999999999997</v>
      </c>
      <c r="M380" s="87">
        <v>83.293556085918851</v>
      </c>
    </row>
    <row r="381" spans="1:13" ht="15">
      <c r="A381" s="79" t="s">
        <v>163</v>
      </c>
      <c r="B381" s="79" t="s">
        <v>19</v>
      </c>
      <c r="C381" s="105" t="s">
        <v>28</v>
      </c>
      <c r="D381" s="85" t="s">
        <v>21</v>
      </c>
      <c r="E381" s="85" t="s">
        <v>195</v>
      </c>
      <c r="F381" s="110">
        <v>1.352309</v>
      </c>
      <c r="G381" s="86">
        <v>0.00089065442293732194</v>
      </c>
      <c r="H381" s="86"/>
      <c r="I381" s="87">
        <v>9.794526251026948</v>
      </c>
      <c r="J381" s="87">
        <v>9.794526251026948</v>
      </c>
      <c r="K381" s="87"/>
      <c r="L381" s="87">
        <v>88.311762156430248</v>
      </c>
      <c r="M381" s="87">
        <v>88.31202118015878</v>
      </c>
    </row>
    <row r="382" spans="1:13" ht="15">
      <c r="A382" s="79" t="s">
        <v>163</v>
      </c>
      <c r="B382" s="79" t="s">
        <v>19</v>
      </c>
      <c r="C382" s="105" t="s">
        <v>29</v>
      </c>
      <c r="D382" s="85" t="s">
        <v>21</v>
      </c>
      <c r="E382" s="85" t="s">
        <v>195</v>
      </c>
      <c r="F382" s="110">
        <v>0.00029599999999999998</v>
      </c>
      <c r="G382" s="86">
        <v>1.9495079097266031E-07</v>
      </c>
      <c r="H382" s="86"/>
      <c r="I382" s="87">
        <v>14</v>
      </c>
      <c r="J382" s="87">
        <v>14</v>
      </c>
      <c r="K382" s="87"/>
      <c r="L382" s="87">
        <v>83.293999999999997</v>
      </c>
      <c r="M382" s="87">
        <v>83.293556085918851</v>
      </c>
    </row>
    <row r="383" spans="1:13" ht="15">
      <c r="A383" s="79" t="s">
        <v>163</v>
      </c>
      <c r="B383" s="79" t="s">
        <v>19</v>
      </c>
      <c r="C383" s="105" t="s">
        <v>31</v>
      </c>
      <c r="D383" s="85" t="s">
        <v>21</v>
      </c>
      <c r="E383" s="85" t="s">
        <v>195</v>
      </c>
      <c r="F383" s="110">
        <v>0.00066799999999999997</v>
      </c>
      <c r="G383" s="86">
        <v>4.399565147626253E-07</v>
      </c>
      <c r="H383" s="86"/>
      <c r="I383" s="87">
        <v>14</v>
      </c>
      <c r="J383" s="87">
        <v>14</v>
      </c>
      <c r="K383" s="87"/>
      <c r="L383" s="87">
        <v>83.293999999999997</v>
      </c>
      <c r="M383" s="87">
        <v>83.293556085918851</v>
      </c>
    </row>
    <row r="384" spans="1:13" ht="15">
      <c r="A384" s="79" t="s">
        <v>163</v>
      </c>
      <c r="B384" s="79" t="s">
        <v>19</v>
      </c>
      <c r="C384" s="105" t="s">
        <v>88</v>
      </c>
      <c r="D384" s="85" t="s">
        <v>21</v>
      </c>
      <c r="E384" s="85" t="s">
        <v>195</v>
      </c>
      <c r="F384" s="110">
        <v>0.0012440000000000001</v>
      </c>
      <c r="G384" s="86">
        <v>8.1932021611482929E-07</v>
      </c>
      <c r="H384" s="86"/>
      <c r="I384" s="87">
        <v>14</v>
      </c>
      <c r="J384" s="87">
        <v>14</v>
      </c>
      <c r="K384" s="87"/>
      <c r="L384" s="87">
        <v>83.293999999999997</v>
      </c>
      <c r="M384" s="87">
        <v>83.293556085918851</v>
      </c>
    </row>
    <row r="385" spans="1:13" ht="15">
      <c r="A385" s="79" t="s">
        <v>163</v>
      </c>
      <c r="B385" s="79" t="s">
        <v>19</v>
      </c>
      <c r="C385" s="105" t="s">
        <v>32</v>
      </c>
      <c r="D385" s="85" t="s">
        <v>21</v>
      </c>
      <c r="E385" s="85" t="s">
        <v>195</v>
      </c>
      <c r="F385" s="110">
        <v>0.041966000000000003</v>
      </c>
      <c r="G385" s="86">
        <v>2.7639543560671162E-05</v>
      </c>
      <c r="H385" s="86"/>
      <c r="I385" s="87">
        <v>12.004718105132726</v>
      </c>
      <c r="J385" s="87">
        <v>12.004718105132726</v>
      </c>
      <c r="K385" s="87"/>
      <c r="L385" s="87">
        <v>85.674371300576666</v>
      </c>
      <c r="M385" s="87">
        <v>85.674560733731838</v>
      </c>
    </row>
    <row r="386" spans="1:13" ht="15">
      <c r="A386" s="79" t="s">
        <v>163</v>
      </c>
      <c r="B386" s="79" t="s">
        <v>19</v>
      </c>
      <c r="C386" s="105" t="s">
        <v>33</v>
      </c>
      <c r="D386" s="85" t="s">
        <v>21</v>
      </c>
      <c r="E386" s="85" t="s">
        <v>195</v>
      </c>
      <c r="F386" s="110">
        <v>0.00062600000000000004</v>
      </c>
      <c r="G386" s="86">
        <v>4.1229457820569383E-07</v>
      </c>
      <c r="H386" s="86"/>
      <c r="I386" s="87">
        <v>14</v>
      </c>
      <c r="J386" s="87">
        <v>14</v>
      </c>
      <c r="K386" s="87"/>
      <c r="L386" s="87">
        <v>83.293999999999997</v>
      </c>
      <c r="M386" s="87">
        <v>83.293556085918851</v>
      </c>
    </row>
    <row r="387" spans="1:13" ht="15">
      <c r="A387" s="79" t="s">
        <v>163</v>
      </c>
      <c r="B387" s="79" t="s">
        <v>19</v>
      </c>
      <c r="C387" s="105" t="s">
        <v>35</v>
      </c>
      <c r="D387" s="85" t="s">
        <v>21</v>
      </c>
      <c r="E387" s="85" t="s">
        <v>195</v>
      </c>
      <c r="F387" s="110">
        <v>0.0072119999999999997</v>
      </c>
      <c r="G387" s="86">
        <v>4.7499496773473857E-06</v>
      </c>
      <c r="H387" s="86"/>
      <c r="I387" s="87">
        <v>14</v>
      </c>
      <c r="J387" s="87">
        <v>14</v>
      </c>
      <c r="K387" s="87"/>
      <c r="L387" s="87">
        <v>83.293999999999997</v>
      </c>
      <c r="M387" s="87">
        <v>83.293556085918851</v>
      </c>
    </row>
    <row r="388" spans="1:13" ht="15">
      <c r="A388" s="79" t="s">
        <v>163</v>
      </c>
      <c r="B388" s="79" t="s">
        <v>19</v>
      </c>
      <c r="C388" s="105" t="s">
        <v>36</v>
      </c>
      <c r="D388" s="85" t="s">
        <v>21</v>
      </c>
      <c r="E388" s="85" t="s">
        <v>195</v>
      </c>
      <c r="F388" s="110">
        <v>3.9999999999999998E-06</v>
      </c>
      <c r="G388" s="86">
        <v>2.6344701482791934E-09</v>
      </c>
      <c r="H388" s="86"/>
      <c r="I388" s="87">
        <v>14</v>
      </c>
      <c r="J388" s="87">
        <v>14</v>
      </c>
      <c r="K388" s="87"/>
      <c r="L388" s="87">
        <v>83.293999999999997</v>
      </c>
      <c r="M388" s="87">
        <v>83.293556085918851</v>
      </c>
    </row>
    <row r="389" spans="1:13" ht="15">
      <c r="A389" s="79" t="s">
        <v>163</v>
      </c>
      <c r="B389" s="79" t="s">
        <v>19</v>
      </c>
      <c r="C389" s="105" t="s">
        <v>40</v>
      </c>
      <c r="D389" s="85" t="s">
        <v>21</v>
      </c>
      <c r="E389" s="85" t="s">
        <v>195</v>
      </c>
      <c r="F389" s="110">
        <v>0.014479000000000001</v>
      </c>
      <c r="G389" s="86">
        <v>9.5361233192336105E-06</v>
      </c>
      <c r="H389" s="86"/>
      <c r="I389" s="87">
        <v>12</v>
      </c>
      <c r="J389" s="87">
        <v>12</v>
      </c>
      <c r="K389" s="87"/>
      <c r="L389" s="87">
        <v>85.680000000000021</v>
      </c>
      <c r="M389" s="87">
        <v>85.680190930787589</v>
      </c>
    </row>
    <row r="390" spans="1:13" ht="15">
      <c r="A390" s="79" t="s">
        <v>163</v>
      </c>
      <c r="B390" s="79" t="s">
        <v>19</v>
      </c>
      <c r="C390" s="105" t="s">
        <v>41</v>
      </c>
      <c r="D390" s="85" t="s">
        <v>21</v>
      </c>
      <c r="E390" s="85" t="s">
        <v>195</v>
      </c>
      <c r="F390" s="110">
        <v>0.012253</v>
      </c>
      <c r="G390" s="86">
        <v>8.0700406817162395E-06</v>
      </c>
      <c r="H390" s="86"/>
      <c r="I390" s="87">
        <v>12.057781767730352</v>
      </c>
      <c r="J390" s="87">
        <v>12.057781767730352</v>
      </c>
      <c r="K390" s="87"/>
      <c r="L390" s="87">
        <v>85.611066351097691</v>
      </c>
      <c r="M390" s="87">
        <v>85.611238940655895</v>
      </c>
    </row>
    <row r="391" spans="1:13" ht="15">
      <c r="A391" s="79" t="s">
        <v>163</v>
      </c>
      <c r="B391" s="79" t="s">
        <v>19</v>
      </c>
      <c r="C391" s="105" t="s">
        <v>43</v>
      </c>
      <c r="D391" s="85" t="s">
        <v>21</v>
      </c>
      <c r="E391" s="85" t="s">
        <v>195</v>
      </c>
      <c r="F391" s="110">
        <v>0.86279300000000003</v>
      </c>
      <c r="G391" s="86">
        <v>0.00056825060066106252</v>
      </c>
      <c r="H391" s="86"/>
      <c r="I391" s="87">
        <v>9.0353039489193812</v>
      </c>
      <c r="J391" s="87">
        <v>9.0353039489193812</v>
      </c>
      <c r="K391" s="87"/>
      <c r="L391" s="87">
        <v>89.21787532814939</v>
      </c>
      <c r="M391" s="87">
        <v>89.218014380764473</v>
      </c>
    </row>
    <row r="392" spans="1:13" ht="15">
      <c r="A392" s="79" t="s">
        <v>163</v>
      </c>
      <c r="B392" s="79" t="s">
        <v>19</v>
      </c>
      <c r="C392" s="105" t="s">
        <v>45</v>
      </c>
      <c r="D392" s="85" t="s">
        <v>21</v>
      </c>
      <c r="E392" s="85" t="s">
        <v>195</v>
      </c>
      <c r="F392" s="110">
        <v>0.96968699999999997</v>
      </c>
      <c r="G392" s="86">
        <v>0.00063865286366860156</v>
      </c>
      <c r="H392" s="86"/>
      <c r="I392" s="87">
        <v>14</v>
      </c>
      <c r="J392" s="87">
        <v>14</v>
      </c>
      <c r="K392" s="87"/>
      <c r="L392" s="87">
        <v>83.293999999999997</v>
      </c>
      <c r="M392" s="87">
        <v>83.293556085918866</v>
      </c>
    </row>
    <row r="393" spans="1:13" ht="15">
      <c r="A393" s="79" t="s">
        <v>163</v>
      </c>
      <c r="B393" s="79" t="s">
        <v>19</v>
      </c>
      <c r="C393" s="105" t="s">
        <v>117</v>
      </c>
      <c r="D393" s="85" t="s">
        <v>21</v>
      </c>
      <c r="E393" s="85" t="s">
        <v>195</v>
      </c>
      <c r="F393" s="110">
        <v>0.037983999999999997</v>
      </c>
      <c r="G393" s="86">
        <v>2.5016928528059219E-05</v>
      </c>
      <c r="H393" s="86"/>
      <c r="I393" s="87">
        <v>12</v>
      </c>
      <c r="J393" s="87">
        <v>12</v>
      </c>
      <c r="K393" s="87"/>
      <c r="L393" s="87">
        <v>85.68</v>
      </c>
      <c r="M393" s="87">
        <v>85.680190930787603</v>
      </c>
    </row>
    <row r="394" spans="1:13" ht="15">
      <c r="A394" s="79" t="s">
        <v>163</v>
      </c>
      <c r="B394" s="79" t="s">
        <v>19</v>
      </c>
      <c r="C394" s="105" t="s">
        <v>94</v>
      </c>
      <c r="D394" s="85" t="s">
        <v>21</v>
      </c>
      <c r="E394" s="85" t="s">
        <v>195</v>
      </c>
      <c r="F394" s="110">
        <v>0.0028029999999999999</v>
      </c>
      <c r="G394" s="86">
        <v>1.8461049564066448E-06</v>
      </c>
      <c r="H394" s="86"/>
      <c r="I394" s="87">
        <v>12</v>
      </c>
      <c r="J394" s="87">
        <v>12</v>
      </c>
      <c r="K394" s="87"/>
      <c r="L394" s="87">
        <v>85.68</v>
      </c>
      <c r="M394" s="87">
        <v>85.680190930787589</v>
      </c>
    </row>
    <row r="395" spans="1:13" ht="15">
      <c r="A395" s="79" t="s">
        <v>163</v>
      </c>
      <c r="B395" s="79" t="s">
        <v>19</v>
      </c>
      <c r="C395" s="105" t="s">
        <v>118</v>
      </c>
      <c r="D395" s="85" t="s">
        <v>21</v>
      </c>
      <c r="E395" s="85" t="s">
        <v>195</v>
      </c>
      <c r="F395" s="110">
        <v>7.2000000000000002E-05</v>
      </c>
      <c r="G395" s="86">
        <v>4.7420462669025485E-08</v>
      </c>
      <c r="H395" s="86"/>
      <c r="I395" s="87">
        <v>14</v>
      </c>
      <c r="J395" s="87">
        <v>14</v>
      </c>
      <c r="K395" s="87"/>
      <c r="L395" s="87">
        <v>83.293999999999997</v>
      </c>
      <c r="M395" s="87">
        <v>83.293556085918851</v>
      </c>
    </row>
    <row r="396" spans="1:13" ht="15">
      <c r="A396" s="79" t="s">
        <v>163</v>
      </c>
      <c r="B396" s="79" t="s">
        <v>19</v>
      </c>
      <c r="C396" s="105" t="s">
        <v>49</v>
      </c>
      <c r="D396" s="85" t="s">
        <v>21</v>
      </c>
      <c r="E396" s="85" t="s">
        <v>195</v>
      </c>
      <c r="F396" s="110">
        <v>0.037633</v>
      </c>
      <c r="G396" s="86">
        <v>2.4785753772547723E-05</v>
      </c>
      <c r="H396" s="86"/>
      <c r="I396" s="87">
        <v>12</v>
      </c>
      <c r="J396" s="87">
        <v>12</v>
      </c>
      <c r="K396" s="87"/>
      <c r="L396" s="87">
        <v>85.68</v>
      </c>
      <c r="M396" s="87">
        <v>85.680190930787603</v>
      </c>
    </row>
    <row r="397" spans="1:13" ht="15">
      <c r="A397" s="79" t="s">
        <v>163</v>
      </c>
      <c r="B397" s="79" t="s">
        <v>19</v>
      </c>
      <c r="C397" s="105" t="s">
        <v>79</v>
      </c>
      <c r="D397" s="85" t="s">
        <v>21</v>
      </c>
      <c r="E397" s="85" t="s">
        <v>195</v>
      </c>
      <c r="F397" s="110">
        <v>0.004326</v>
      </c>
      <c r="G397" s="86">
        <v>2.8491794653639477E-06</v>
      </c>
      <c r="H397" s="86"/>
      <c r="I397" s="87">
        <v>8</v>
      </c>
      <c r="J397" s="87">
        <v>8</v>
      </c>
      <c r="K397" s="87"/>
      <c r="L397" s="87">
        <v>90.453000000000003</v>
      </c>
      <c r="M397" s="87">
        <v>90.453460620525064</v>
      </c>
    </row>
    <row r="398" spans="1:13" ht="15">
      <c r="A398" s="79" t="s">
        <v>163</v>
      </c>
      <c r="B398" s="79" t="s">
        <v>19</v>
      </c>
      <c r="C398" s="105" t="s">
        <v>50</v>
      </c>
      <c r="D398" s="85" t="s">
        <v>21</v>
      </c>
      <c r="E398" s="85" t="s">
        <v>195</v>
      </c>
      <c r="F398" s="110">
        <v>9.9999999999999995E-07</v>
      </c>
      <c r="G398" s="86">
        <v>6.5861753706979834E-10</v>
      </c>
      <c r="H398" s="86"/>
      <c r="I398" s="87">
        <v>14</v>
      </c>
      <c r="J398" s="87">
        <v>14</v>
      </c>
      <c r="K398" s="87"/>
      <c r="L398" s="87">
        <v>83.293999999999997</v>
      </c>
      <c r="M398" s="87">
        <v>83.293556085918851</v>
      </c>
    </row>
    <row r="399" spans="1:13" ht="15">
      <c r="A399" s="79" t="s">
        <v>163</v>
      </c>
      <c r="B399" s="79" t="s">
        <v>19</v>
      </c>
      <c r="C399" s="105" t="s">
        <v>51</v>
      </c>
      <c r="D399" s="85" t="s">
        <v>21</v>
      </c>
      <c r="E399" s="85" t="s">
        <v>195</v>
      </c>
      <c r="F399" s="110">
        <v>0.18450900000000001</v>
      </c>
      <c r="G399" s="86">
        <v>0.00012152086314721144</v>
      </c>
      <c r="H399" s="86"/>
      <c r="I399" s="87">
        <v>13.383043645567424</v>
      </c>
      <c r="J399" s="87">
        <v>13.383043645567424</v>
      </c>
      <c r="K399" s="87"/>
      <c r="L399" s="87">
        <v>84.030028930838071</v>
      </c>
      <c r="M399" s="87">
        <v>84.029780852544832</v>
      </c>
    </row>
    <row r="400" spans="1:13" ht="15">
      <c r="A400" s="79" t="s">
        <v>163</v>
      </c>
      <c r="B400" s="79" t="s">
        <v>19</v>
      </c>
      <c r="C400" s="105" t="s">
        <v>52</v>
      </c>
      <c r="D400" s="85" t="s">
        <v>21</v>
      </c>
      <c r="E400" s="85" t="s">
        <v>195</v>
      </c>
      <c r="F400" s="110">
        <v>0.014361000000000001</v>
      </c>
      <c r="G400" s="86">
        <v>9.458406449859375E-06</v>
      </c>
      <c r="H400" s="86"/>
      <c r="I400" s="87">
        <v>12</v>
      </c>
      <c r="J400" s="87">
        <v>12</v>
      </c>
      <c r="K400" s="87"/>
      <c r="L400" s="87">
        <v>85.68</v>
      </c>
      <c r="M400" s="87">
        <v>85.680190930787603</v>
      </c>
    </row>
    <row r="401" spans="1:13" ht="15">
      <c r="A401" s="79" t="s">
        <v>163</v>
      </c>
      <c r="B401" s="79" t="s">
        <v>19</v>
      </c>
      <c r="C401" s="105" t="s">
        <v>104</v>
      </c>
      <c r="D401" s="85" t="s">
        <v>21</v>
      </c>
      <c r="E401" s="85" t="s">
        <v>195</v>
      </c>
      <c r="F401" s="110">
        <v>1.8577950000000001</v>
      </c>
      <c r="G401" s="86">
        <v>0.001223576367280586</v>
      </c>
      <c r="H401" s="86"/>
      <c r="I401" s="87">
        <v>11.110296884209506</v>
      </c>
      <c r="J401" s="87">
        <v>11.110296884209506</v>
      </c>
      <c r="K401" s="87"/>
      <c r="L401" s="87">
        <v>86.741897434324017</v>
      </c>
      <c r="M401" s="87">
        <v>86.741889159654548</v>
      </c>
    </row>
    <row r="402" spans="1:13" ht="15">
      <c r="A402" s="79" t="s">
        <v>163</v>
      </c>
      <c r="B402" s="79" t="s">
        <v>19</v>
      </c>
      <c r="C402" s="105" t="s">
        <v>69</v>
      </c>
      <c r="D402" s="85" t="s">
        <v>21</v>
      </c>
      <c r="E402" s="85" t="s">
        <v>195</v>
      </c>
      <c r="F402" s="110">
        <v>1.6212569999999999</v>
      </c>
      <c r="G402" s="86">
        <v>0.00106778829229717</v>
      </c>
      <c r="H402" s="86"/>
      <c r="I402" s="87">
        <v>10.211755446545489</v>
      </c>
      <c r="J402" s="87">
        <v>10.211755446545489</v>
      </c>
      <c r="K402" s="87"/>
      <c r="L402" s="87">
        <v>87.814129255879863</v>
      </c>
      <c r="M402" s="87">
        <v>87.814134311998217</v>
      </c>
    </row>
    <row r="403" spans="1:13" ht="15">
      <c r="A403" s="79" t="s">
        <v>163</v>
      </c>
      <c r="B403" s="79" t="s">
        <v>19</v>
      </c>
      <c r="C403" s="105" t="s">
        <v>53</v>
      </c>
      <c r="D403" s="85" t="s">
        <v>21</v>
      </c>
      <c r="E403" s="85" t="s">
        <v>195</v>
      </c>
      <c r="F403" s="110">
        <v>0.020912</v>
      </c>
      <c r="G403" s="86">
        <v>1.3773009935203624E-05</v>
      </c>
      <c r="H403" s="86"/>
      <c r="I403" s="87">
        <v>14</v>
      </c>
      <c r="J403" s="87">
        <v>14</v>
      </c>
      <c r="K403" s="87"/>
      <c r="L403" s="87">
        <v>83.293999999999997</v>
      </c>
      <c r="M403" s="87">
        <v>83.293556085918866</v>
      </c>
    </row>
    <row r="404" spans="1:13" ht="15">
      <c r="A404" s="79" t="s">
        <v>163</v>
      </c>
      <c r="B404" s="79" t="s">
        <v>19</v>
      </c>
      <c r="C404" s="105" t="s">
        <v>54</v>
      </c>
      <c r="D404" s="85" t="s">
        <v>21</v>
      </c>
      <c r="E404" s="85" t="s">
        <v>195</v>
      </c>
      <c r="F404" s="110">
        <v>3.1999999999999999E-05</v>
      </c>
      <c r="G404" s="86">
        <v>2.1075761186233547E-08</v>
      </c>
      <c r="H404" s="86"/>
      <c r="I404" s="87">
        <v>14</v>
      </c>
      <c r="J404" s="87">
        <v>14</v>
      </c>
      <c r="K404" s="87"/>
      <c r="L404" s="87">
        <v>83.293999999999997</v>
      </c>
      <c r="M404" s="87">
        <v>83.293556085918851</v>
      </c>
    </row>
    <row r="405" spans="1:13" ht="15">
      <c r="A405" s="79" t="s">
        <v>163</v>
      </c>
      <c r="B405" s="79" t="s">
        <v>19</v>
      </c>
      <c r="C405" s="105" t="s">
        <v>90</v>
      </c>
      <c r="D405" s="85" t="s">
        <v>21</v>
      </c>
      <c r="E405" s="85" t="s">
        <v>195</v>
      </c>
      <c r="F405" s="110">
        <v>6.8999999999999997E-05</v>
      </c>
      <c r="G405" s="86">
        <v>4.5444610057816082E-08</v>
      </c>
      <c r="H405" s="86"/>
      <c r="I405" s="87">
        <v>14</v>
      </c>
      <c r="J405" s="87">
        <v>14</v>
      </c>
      <c r="K405" s="87"/>
      <c r="L405" s="87">
        <v>83.293999999999997</v>
      </c>
      <c r="M405" s="87">
        <v>83.293556085918851</v>
      </c>
    </row>
    <row r="406" spans="1:13" ht="15">
      <c r="A406" s="79" t="s">
        <v>163</v>
      </c>
      <c r="B406" s="79" t="s">
        <v>19</v>
      </c>
      <c r="C406" s="105" t="s">
        <v>125</v>
      </c>
      <c r="D406" s="85" t="s">
        <v>21</v>
      </c>
      <c r="E406" s="85" t="s">
        <v>195</v>
      </c>
      <c r="F406" s="110">
        <v>0.17829200000000001</v>
      </c>
      <c r="G406" s="86">
        <v>0.00011742623791924849</v>
      </c>
      <c r="H406" s="86"/>
      <c r="I406" s="87">
        <v>12.017499383034572</v>
      </c>
      <c r="J406" s="87">
        <v>12.017499383034572</v>
      </c>
      <c r="K406" s="87"/>
      <c r="L406" s="87">
        <v>85.659123236039761</v>
      </c>
      <c r="M406" s="87">
        <v>85.659308612130587</v>
      </c>
    </row>
    <row r="407" spans="1:13" ht="15">
      <c r="A407" s="79" t="s">
        <v>163</v>
      </c>
      <c r="B407" s="79" t="s">
        <v>19</v>
      </c>
      <c r="C407" s="105" t="s">
        <v>55</v>
      </c>
      <c r="D407" s="85" t="s">
        <v>21</v>
      </c>
      <c r="E407" s="85" t="s">
        <v>195</v>
      </c>
      <c r="F407" s="110">
        <v>1.2268289999999999</v>
      </c>
      <c r="G407" s="86">
        <v>0.00080801109438580362</v>
      </c>
      <c r="H407" s="86"/>
      <c r="I407" s="87">
        <v>12.753585055455977</v>
      </c>
      <c r="J407" s="87">
        <v>12.753585055455977</v>
      </c>
      <c r="K407" s="87"/>
      <c r="L407" s="87">
        <v>84.780973028841004</v>
      </c>
      <c r="M407" s="87">
        <v>84.780924754825818</v>
      </c>
    </row>
    <row r="408" spans="1:13" ht="15">
      <c r="A408" s="79" t="s">
        <v>163</v>
      </c>
      <c r="B408" s="79" t="s">
        <v>19</v>
      </c>
      <c r="C408" s="105" t="s">
        <v>56</v>
      </c>
      <c r="D408" s="85" t="s">
        <v>21</v>
      </c>
      <c r="E408" s="85" t="s">
        <v>195</v>
      </c>
      <c r="F408" s="110">
        <v>0.51730900000000002</v>
      </c>
      <c r="G408" s="86">
        <v>0.00034070877948404036</v>
      </c>
      <c r="H408" s="86"/>
      <c r="I408" s="87">
        <v>13.863416256048126</v>
      </c>
      <c r="J408" s="87">
        <v>13.863416256048126</v>
      </c>
      <c r="K408" s="87"/>
      <c r="L408" s="87">
        <v>83.456944406534575</v>
      </c>
      <c r="M408" s="87">
        <v>83.456543847197949</v>
      </c>
    </row>
    <row r="409" spans="1:13" ht="15.75" thickBot="1">
      <c r="A409" s="79" t="s">
        <v>163</v>
      </c>
      <c r="B409" s="79" t="s">
        <v>19</v>
      </c>
      <c r="C409" s="106" t="s">
        <v>57</v>
      </c>
      <c r="D409" s="88" t="s">
        <v>21</v>
      </c>
      <c r="E409" s="88" t="s">
        <v>195</v>
      </c>
      <c r="F409" s="111">
        <v>0.0010399999999999999</v>
      </c>
      <c r="G409" s="89">
        <v>6.8496223855259025E-07</v>
      </c>
      <c r="H409" s="89"/>
      <c r="I409" s="90">
        <v>14</v>
      </c>
      <c r="J409" s="90">
        <v>14</v>
      </c>
      <c r="K409" s="90"/>
      <c r="L409" s="90">
        <v>83.293999999999997</v>
      </c>
      <c r="M409" s="90">
        <v>83.293556085918866</v>
      </c>
    </row>
    <row r="410" spans="1:13" ht="15.75" thickBot="1">
      <c r="A410" s="79" t="s">
        <v>163</v>
      </c>
      <c r="B410" s="107" t="s">
        <v>196</v>
      </c>
      <c r="C410" s="107"/>
      <c r="D410" s="91"/>
      <c r="E410" s="91"/>
      <c r="F410" s="112">
        <v>9.1103120000000004</v>
      </c>
      <c r="G410" s="92">
        <v>0.0060002112513774302</v>
      </c>
      <c r="H410" s="92"/>
      <c r="I410" s="93">
        <v>11.377049326082355</v>
      </c>
      <c r="J410" s="93">
        <v>11.377049326082355</v>
      </c>
      <c r="K410" s="93"/>
      <c r="L410" s="93">
        <v>86.423600778436494</v>
      </c>
      <c r="M410" s="93">
        <v>86.423568823290722</v>
      </c>
    </row>
    <row r="411" spans="1:13" ht="15.75" thickBot="1">
      <c r="A411" s="108" t="s">
        <v>255</v>
      </c>
      <c r="B411" s="108"/>
      <c r="C411" s="108"/>
      <c r="D411" s="94"/>
      <c r="E411" s="94"/>
      <c r="F411" s="113">
        <v>11.455158999999998</v>
      </c>
      <c r="G411" s="95">
        <v>0.0075445686073229348</v>
      </c>
      <c r="H411" s="95"/>
      <c r="I411" s="96">
        <v>13.506392010796183</v>
      </c>
      <c r="J411" s="96">
        <v>16.118411625713794</v>
      </c>
      <c r="K411" s="96"/>
      <c r="L411" s="96">
        <v>83.882619635833876</v>
      </c>
      <c r="M411" s="96">
        <v>80.765618585067017</v>
      </c>
    </row>
    <row r="412" spans="1:13" ht="15.75" thickBot="1">
      <c r="A412" s="108" t="s">
        <v>173</v>
      </c>
      <c r="B412" s="108"/>
      <c r="C412" s="108"/>
      <c r="D412" s="94"/>
      <c r="E412" s="94"/>
      <c r="F412" s="113">
        <v>1518.3318750500002</v>
      </c>
      <c r="G412" s="95">
        <v>1.0000000000000004</v>
      </c>
      <c r="H412" s="95"/>
      <c r="I412" s="96">
        <v>18.319999066604833</v>
      </c>
      <c r="J412" s="96">
        <v>23.266995803843848</v>
      </c>
      <c r="K412" s="96"/>
      <c r="L412" s="96">
        <v>78.138472651755194</v>
      </c>
      <c r="M412" s="96">
        <v>72.235088539565893</v>
      </c>
    </row>
    <row r="413" spans="1:13" ht="15">
      <c r="A413" s="2"/>
      <c r="B413" s="2"/>
      <c r="C413" s="2"/>
      <c r="D413" s="2"/>
      <c r="E413" s="2"/>
      <c r="F413" s="97"/>
      <c r="G413" s="98"/>
      <c r="H413" s="98"/>
      <c r="I413" s="8"/>
      <c r="J413" s="8"/>
      <c r="K413" s="8"/>
      <c r="L413" s="8"/>
      <c r="M413" s="8"/>
    </row>
    <row r="414" spans="1:13" ht="15">
      <c r="A414" s="55" t="s">
        <v>256</v>
      </c>
      <c r="B414" s="2"/>
      <c r="C414" s="2"/>
      <c r="D414" s="2"/>
      <c r="E414" s="2"/>
      <c r="F414" s="97"/>
      <c r="G414" s="98"/>
      <c r="H414" s="98"/>
      <c r="I414" s="8"/>
      <c r="J414" s="8"/>
      <c r="K414" s="8"/>
      <c r="L414" s="8"/>
      <c r="M414" s="56" t="s">
        <v>178</v>
      </c>
    </row>
    <row r="415" spans="1:13" ht="15">
      <c r="A415" s="2"/>
      <c r="B415" s="2"/>
      <c r="C415" s="2"/>
      <c r="D415" s="2"/>
      <c r="E415" s="2"/>
      <c r="F415" s="2"/>
      <c r="G415" s="2"/>
      <c r="H415" s="2"/>
      <c r="I415" s="2"/>
      <c r="J415" s="2"/>
      <c r="K415" s="2"/>
      <c r="L415" s="2"/>
      <c r="M415" s="56" t="s">
        <v>257</v>
      </c>
    </row>
    <row r="416" spans="1:13" ht="15">
      <c r="A416" s="99" t="s">
        <v>179</v>
      </c>
      <c r="B416" s="2"/>
      <c r="C416" s="2"/>
      <c r="D416" s="2"/>
      <c r="E416" s="2"/>
      <c r="F416" s="2"/>
      <c r="G416" s="2"/>
      <c r="H416" s="2"/>
      <c r="I416" s="2"/>
      <c r="J416" s="2"/>
      <c r="K416" s="2"/>
      <c r="L416" s="2"/>
      <c r="M416" s="56" t="s">
        <v>258</v>
      </c>
    </row>
    <row r="417" spans="1:13" ht="15">
      <c r="A417" t="s">
        <v>259</v>
      </c>
      <c r="B417" s="2"/>
      <c r="C417" s="2"/>
      <c r="D417" s="2"/>
      <c r="E417" s="2"/>
      <c r="F417" s="2"/>
      <c r="G417" s="2"/>
      <c r="H417" s="2"/>
      <c r="I417" s="2"/>
      <c r="J417" s="2"/>
      <c r="K417" s="2"/>
      <c r="L417" s="2"/>
      <c r="M417" s="2"/>
    </row>
    <row r="418" spans="1:13" ht="15">
      <c r="A418" t="s">
        <v>260</v>
      </c>
      <c r="B418" s="2"/>
      <c r="C418" s="2"/>
      <c r="D418" s="2"/>
      <c r="E418" s="2"/>
      <c r="F418" s="2"/>
      <c r="G418" s="2"/>
      <c r="H418" s="2"/>
      <c r="I418" s="2"/>
      <c r="J418" s="2"/>
      <c r="K418" s="2"/>
      <c r="L418" s="2"/>
      <c r="M418" s="56" t="s">
        <v>185</v>
      </c>
    </row>
    <row r="419" spans="1:13" ht="15">
      <c r="A419" t="s">
        <v>261</v>
      </c>
      <c r="B419" s="2"/>
      <c r="C419" s="2"/>
      <c r="D419" s="2"/>
      <c r="E419" s="2"/>
      <c r="F419" s="2"/>
      <c r="G419" s="2"/>
      <c r="H419" s="2"/>
      <c r="I419" s="2"/>
      <c r="J419" s="2"/>
      <c r="K419" s="2"/>
      <c r="L419" s="2"/>
      <c r="M419" t="s">
        <v>186</v>
      </c>
    </row>
    <row r="420" spans="1:13" ht="15">
      <c r="A420" s="102"/>
      <c r="B420" s="2"/>
      <c r="C420" s="2"/>
      <c r="D420" s="2"/>
      <c r="E420" s="2"/>
      <c r="F420" s="2"/>
      <c r="G420" s="2"/>
      <c r="H420" s="2"/>
      <c r="I420" s="2"/>
      <c r="J420" s="2"/>
      <c r="K420" s="2"/>
      <c r="L420" s="2"/>
      <c r="M420" s="2"/>
    </row>
    <row r="421" spans="1:13" ht="15">
      <c r="A421" s="103" t="s">
        <v>187</v>
      </c>
      <c r="B421" s="2"/>
      <c r="C421" s="2"/>
      <c r="D421" s="2"/>
      <c r="E421" s="2"/>
      <c r="F421" s="2"/>
      <c r="G421" s="2"/>
      <c r="H421" s="2"/>
      <c r="I421" s="2"/>
      <c r="J421" s="2"/>
      <c r="K421" s="2"/>
      <c r="L421" s="2"/>
      <c r="M421" s="2"/>
    </row>
  </sheetData>
  <mergeCells count="9">
    <mergeCell ref="G9:G10"/>
    <mergeCell ref="I9:J9"/>
    <mergeCell ref="L9:M9"/>
    <mergeCell ref="A9:A10"/>
    <mergeCell ref="B9:B10"/>
    <mergeCell ref="C9:C10"/>
    <mergeCell ref="D9:D10"/>
    <mergeCell ref="E9:E10"/>
    <mergeCell ref="F9:F10"/>
  </mergeCells>
  <pageMargins left="0.7" right="0.7" top="0.75" bottom="0.75" header="0.3" footer="0.3"/>
  <pageSetup orientation="portrait"/>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41"/>
  <sheetViews>
    <sheetView workbookViewId="0" topLeftCell="A2">
      <selection pane="topLeft" activeCell="E3" sqref="E3"/>
    </sheetView>
  </sheetViews>
  <sheetFormatPr defaultRowHeight="15"/>
  <cols>
    <col min="1" max="1" width="29.7142857142857" style="4" customWidth="1"/>
    <col min="2" max="2" width="43.7142857142857" style="4" customWidth="1"/>
    <col min="3" max="3" width="23.7142857142857" style="4" customWidth="1"/>
    <col min="4" max="4" width="24.7142857142857" style="4" customWidth="1"/>
    <col min="5" max="5" width="52.7142857142857" style="4" customWidth="1"/>
    <col min="6" max="7" width="10.7142857142857" style="4" customWidth="1"/>
    <col min="8" max="8" width="13.7142857142857" style="4" customWidth="1"/>
    <col min="9" max="9" width="10.7142857142857" style="4" customWidth="1"/>
    <col min="10" max="10" width="9.14285714285714" style="4" customWidth="1"/>
    <col min="11" max="11" width="12" style="4" bestFit="1" customWidth="1"/>
    <col min="12" max="12" width="9.14285714285714" style="4" customWidth="1"/>
    <col min="13" max="13" width="91.1428571428571" style="4" bestFit="1" customWidth="1"/>
    <col min="14" max="14" width="52.1428571428571" style="4" bestFit="1" customWidth="1"/>
    <col min="15" max="15" width="13.1428571428571" style="4" bestFit="1" customWidth="1"/>
    <col min="16" max="16" width="9" style="4" bestFit="1" customWidth="1"/>
    <col min="17" max="17" width="17.4285714285714" style="4" bestFit="1" customWidth="1"/>
    <col min="18" max="18" width="15.5714285714286" style="4" bestFit="1" customWidth="1"/>
    <col min="19" max="19" width="8.71428571428571" style="4" bestFit="1" customWidth="1"/>
    <col min="20" max="20" width="9.85714285714286" style="4" bestFit="1" customWidth="1"/>
    <col min="21" max="21" width="27.8571428571429" style="4" bestFit="1" customWidth="1"/>
    <col min="22" max="22" width="15.2857142857143" style="4" bestFit="1" customWidth="1"/>
    <col min="23" max="23" width="19.4285714285714" style="4" bestFit="1" customWidth="1"/>
    <col min="24" max="24" width="9.14285714285714" style="4" customWidth="1"/>
    <col min="25" max="16384" width="9.14285714285714" style="4"/>
  </cols>
  <sheetData>
    <row r="1" spans="1:11" ht="15" customHeight="1" hidden="1">
      <c r="A1" s="4" t="s">
        <v>0</v>
      </c>
      <c r="B1" s="4"/>
      <c r="C1" s="4"/>
      <c r="D1" s="4"/>
      <c r="E1" s="4"/>
      <c r="F1" s="4"/>
      <c r="G1" s="4"/>
      <c r="H1" s="4"/>
      <c r="I1" s="4"/>
      <c r="J1" s="4"/>
      <c r="K1" s="4"/>
    </row>
    <row r="2" spans="1:11" ht="15" customHeight="1">
      <c r="A2" s="80" t="s">
        <v>0</v>
      </c>
      <c r="B2" s="4"/>
      <c r="C2" s="4"/>
      <c r="D2" s="4"/>
      <c r="E2" s="4"/>
      <c r="F2" s="4"/>
      <c r="G2" s="4"/>
      <c r="H2" s="4"/>
      <c r="I2" s="4"/>
      <c r="J2" s="4"/>
      <c r="K2" s="4"/>
    </row>
    <row r="3" spans="1:11" ht="15">
      <c r="A3" t="s">
        <v>262</v>
      </c>
      <c r="B3" s="4"/>
      <c r="C3" s="4"/>
      <c r="D3" s="4"/>
      <c r="E3" s="4"/>
      <c r="F3" s="4"/>
      <c r="G3" s="4"/>
      <c r="H3" s="4"/>
      <c r="I3" s="4"/>
      <c r="J3" s="4"/>
      <c r="K3" s="4"/>
    </row>
    <row r="5" spans="1:11" ht="15.75">
      <c r="A5" s="6" t="s">
        <v>263</v>
      </c>
      <c r="B5" s="4"/>
      <c r="C5" s="4"/>
      <c r="D5" s="4"/>
      <c r="E5" s="4"/>
      <c r="F5" s="4"/>
      <c r="G5" s="4"/>
      <c r="H5" s="4"/>
      <c r="I5" s="4"/>
      <c r="J5" s="4"/>
      <c r="K5" s="4"/>
    </row>
    <row r="6" spans="1:11" ht="15.75">
      <c r="A6" s="6" t="s">
        <v>264</v>
      </c>
      <c r="B6" s="4"/>
      <c r="C6" s="4"/>
      <c r="D6" s="4"/>
      <c r="E6" s="4"/>
      <c r="F6" s="4"/>
      <c r="G6" s="4"/>
      <c r="H6" s="4"/>
      <c r="I6" s="4"/>
      <c r="J6" s="4"/>
      <c r="K6" s="4"/>
    </row>
    <row r="7" spans="1:11" ht="15">
      <c r="A7" s="7" t="s">
        <v>265</v>
      </c>
      <c r="B7" s="4"/>
      <c r="C7" s="4"/>
      <c r="D7" s="4"/>
      <c r="E7" s="4"/>
      <c r="F7" s="4"/>
      <c r="G7" s="4"/>
      <c r="H7" s="4"/>
      <c r="I7" s="4"/>
      <c r="J7" s="4"/>
      <c r="K7" s="4"/>
    </row>
    <row r="8" spans="1:11" ht="15.75" thickBot="1">
      <c r="A8" s="4"/>
      <c r="B8" s="4"/>
      <c r="C8" s="4"/>
      <c r="D8" s="4"/>
      <c r="E8" s="4"/>
      <c r="F8" s="4"/>
      <c r="G8" s="4"/>
      <c r="H8" s="4"/>
      <c r="I8" s="4"/>
      <c r="J8" s="4"/>
      <c r="K8" s="4"/>
    </row>
    <row r="9" spans="1:11" ht="48" thickBot="1">
      <c r="A9" s="143" t="s">
        <v>6</v>
      </c>
      <c r="B9" s="143" t="s">
        <v>7</v>
      </c>
      <c r="C9" s="115" t="s">
        <v>266</v>
      </c>
      <c r="D9" s="143" t="s">
        <v>8</v>
      </c>
      <c r="E9" s="115" t="s">
        <v>267</v>
      </c>
      <c r="F9" s="143" t="s">
        <v>268</v>
      </c>
      <c r="G9" s="116" t="s">
        <v>12</v>
      </c>
      <c r="H9" s="116" t="s">
        <v>269</v>
      </c>
      <c r="I9" s="116" t="s">
        <v>15</v>
      </c>
      <c r="J9" s="4"/>
      <c r="K9" s="4"/>
    </row>
    <row r="10" spans="1:11" ht="15.75" thickBot="1">
      <c r="A10" s="144" t="s">
        <v>18</v>
      </c>
      <c r="B10" s="144" t="s">
        <v>19</v>
      </c>
      <c r="C10" s="311" t="s">
        <v>270</v>
      </c>
      <c r="D10" s="149" t="s">
        <v>71</v>
      </c>
      <c r="E10" s="117" t="s">
        <v>271</v>
      </c>
      <c r="F10" s="155">
        <v>0.183979</v>
      </c>
      <c r="G10" s="119">
        <v>0.00011332546161618795</v>
      </c>
      <c r="H10" s="118">
        <v>8</v>
      </c>
      <c r="I10" s="118">
        <v>90.453000000000003</v>
      </c>
      <c r="J10" s="4"/>
      <c r="K10" s="120"/>
    </row>
    <row r="11" spans="1:11" ht="15.75" thickBot="1">
      <c r="A11" s="144" t="s">
        <v>18</v>
      </c>
      <c r="B11" s="144" t="s">
        <v>19</v>
      </c>
      <c r="C11" s="311"/>
      <c r="D11" s="150" t="s">
        <v>27</v>
      </c>
      <c r="E11" s="121" t="s">
        <v>271</v>
      </c>
      <c r="F11" s="156">
        <v>0.13159899999999999</v>
      </c>
      <c r="G11" s="123">
        <v>8.1060976650752092E-05</v>
      </c>
      <c r="H11" s="122">
        <v>8</v>
      </c>
      <c r="I11" s="122">
        <v>90.453000000000003</v>
      </c>
      <c r="J11" s="4"/>
      <c r="K11" s="120"/>
    </row>
    <row r="12" spans="1:11" ht="15.75" thickBot="1">
      <c r="A12" s="144" t="s">
        <v>18</v>
      </c>
      <c r="B12" s="144" t="s">
        <v>19</v>
      </c>
      <c r="C12" s="311"/>
      <c r="D12" s="150" t="s">
        <v>28</v>
      </c>
      <c r="E12" s="121" t="s">
        <v>271</v>
      </c>
      <c r="F12" s="156">
        <v>0.67320899999999995</v>
      </c>
      <c r="G12" s="123">
        <v>0.00041467624396899794</v>
      </c>
      <c r="H12" s="122">
        <v>8</v>
      </c>
      <c r="I12" s="122">
        <v>90.453000000000003</v>
      </c>
      <c r="J12" s="4"/>
      <c r="K12" s="120"/>
    </row>
    <row r="13" spans="1:11" ht="15.75" thickBot="1">
      <c r="A13" s="144" t="s">
        <v>18</v>
      </c>
      <c r="B13" s="144" t="s">
        <v>19</v>
      </c>
      <c r="C13" s="311"/>
      <c r="D13" s="150" t="s">
        <v>37</v>
      </c>
      <c r="E13" s="121" t="s">
        <v>271</v>
      </c>
      <c r="F13" s="156">
        <v>0.41631200000000002</v>
      </c>
      <c r="G13" s="123">
        <v>0.00025643551479439738</v>
      </c>
      <c r="H13" s="122">
        <v>8</v>
      </c>
      <c r="I13" s="122">
        <v>90.453000000000003</v>
      </c>
      <c r="J13" s="4"/>
      <c r="K13" s="120"/>
    </row>
    <row r="14" spans="1:11" ht="15.75" thickBot="1">
      <c r="A14" s="144" t="s">
        <v>18</v>
      </c>
      <c r="B14" s="144" t="s">
        <v>19</v>
      </c>
      <c r="C14" s="311"/>
      <c r="D14" s="150" t="s">
        <v>38</v>
      </c>
      <c r="E14" s="121" t="s">
        <v>271</v>
      </c>
      <c r="F14" s="156">
        <v>0.47387499999999999</v>
      </c>
      <c r="G14" s="123">
        <v>0.00029189256993119358</v>
      </c>
      <c r="H14" s="122">
        <v>8</v>
      </c>
      <c r="I14" s="122">
        <v>90.453000000000003</v>
      </c>
      <c r="J14" s="4"/>
      <c r="K14" s="120"/>
    </row>
    <row r="15" spans="1:11" ht="15.75" thickBot="1">
      <c r="A15" s="144" t="s">
        <v>18</v>
      </c>
      <c r="B15" s="144" t="s">
        <v>19</v>
      </c>
      <c r="C15" s="311"/>
      <c r="D15" s="150" t="s">
        <v>39</v>
      </c>
      <c r="E15" s="121" t="s">
        <v>271</v>
      </c>
      <c r="F15" s="156">
        <v>0.266567</v>
      </c>
      <c r="G15" s="123">
        <v>0.00016419715471136583</v>
      </c>
      <c r="H15" s="122">
        <v>8</v>
      </c>
      <c r="I15" s="122">
        <v>90.453000000000003</v>
      </c>
      <c r="J15" s="4"/>
      <c r="K15" s="120"/>
    </row>
    <row r="16" spans="1:11" ht="15.75" thickBot="1">
      <c r="A16" s="144" t="s">
        <v>18</v>
      </c>
      <c r="B16" s="144" t="s">
        <v>19</v>
      </c>
      <c r="C16" s="311"/>
      <c r="D16" s="150" t="s">
        <v>42</v>
      </c>
      <c r="E16" s="121" t="s">
        <v>271</v>
      </c>
      <c r="F16" s="156">
        <v>0.092466999999999994</v>
      </c>
      <c r="G16" s="123">
        <v>5.6956856267639517E-05</v>
      </c>
      <c r="H16" s="122">
        <v>8</v>
      </c>
      <c r="I16" s="122">
        <v>90.453000000000003</v>
      </c>
      <c r="J16" s="4"/>
      <c r="K16" s="120"/>
    </row>
    <row r="17" spans="1:11" ht="15.75" thickBot="1">
      <c r="A17" s="144" t="s">
        <v>18</v>
      </c>
      <c r="B17" s="144" t="s">
        <v>19</v>
      </c>
      <c r="C17" s="311"/>
      <c r="D17" s="150" t="s">
        <v>43</v>
      </c>
      <c r="E17" s="121" t="s">
        <v>271</v>
      </c>
      <c r="F17" s="156">
        <v>0.20364099999999999</v>
      </c>
      <c r="G17" s="123">
        <v>0.00012543665488442773</v>
      </c>
      <c r="H17" s="122">
        <v>8</v>
      </c>
      <c r="I17" s="122">
        <v>90.453000000000003</v>
      </c>
      <c r="J17" s="4"/>
      <c r="K17" s="120"/>
    </row>
    <row r="18" spans="1:11" ht="15.75" thickBot="1">
      <c r="A18" s="144" t="s">
        <v>18</v>
      </c>
      <c r="B18" s="144" t="s">
        <v>19</v>
      </c>
      <c r="C18" s="311"/>
      <c r="D18" s="150" t="s">
        <v>45</v>
      </c>
      <c r="E18" s="121" t="s">
        <v>271</v>
      </c>
      <c r="F18" s="156">
        <v>0.101871</v>
      </c>
      <c r="G18" s="123">
        <v>6.2749433904427584E-05</v>
      </c>
      <c r="H18" s="122">
        <v>8</v>
      </c>
      <c r="I18" s="122">
        <v>90.453000000000003</v>
      </c>
      <c r="J18" s="4"/>
      <c r="K18" s="120"/>
    </row>
    <row r="19" spans="1:11" ht="15.75" thickBot="1">
      <c r="A19" s="144" t="s">
        <v>18</v>
      </c>
      <c r="B19" s="144" t="s">
        <v>19</v>
      </c>
      <c r="C19" s="311"/>
      <c r="D19" s="150" t="s">
        <v>48</v>
      </c>
      <c r="E19" s="121" t="s">
        <v>271</v>
      </c>
      <c r="F19" s="156">
        <v>0.31912499999999999</v>
      </c>
      <c r="G19" s="123">
        <v>0.00019657128225648569</v>
      </c>
      <c r="H19" s="122">
        <v>8</v>
      </c>
      <c r="I19" s="122">
        <v>90.453000000000003</v>
      </c>
      <c r="J19" s="4"/>
      <c r="K19" s="120"/>
    </row>
    <row r="20" spans="1:11" ht="15.75" thickBot="1">
      <c r="A20" s="144" t="s">
        <v>18</v>
      </c>
      <c r="B20" s="144" t="s">
        <v>19</v>
      </c>
      <c r="C20" s="311"/>
      <c r="D20" s="150" t="s">
        <v>51</v>
      </c>
      <c r="E20" s="121" t="s">
        <v>271</v>
      </c>
      <c r="F20" s="156">
        <v>0.027417</v>
      </c>
      <c r="G20" s="123">
        <v>1.6888037119078944E-05</v>
      </c>
      <c r="H20" s="122">
        <v>8</v>
      </c>
      <c r="I20" s="122">
        <v>90.453000000000003</v>
      </c>
      <c r="J20" s="4"/>
      <c r="K20" s="120"/>
    </row>
    <row r="21" spans="1:11" ht="15.75" thickBot="1">
      <c r="A21" s="144" t="s">
        <v>18</v>
      </c>
      <c r="B21" s="144" t="s">
        <v>19</v>
      </c>
      <c r="C21" s="311"/>
      <c r="D21" s="150" t="s">
        <v>53</v>
      </c>
      <c r="E21" s="121" t="s">
        <v>271</v>
      </c>
      <c r="F21" s="156">
        <v>0.466173</v>
      </c>
      <c r="G21" s="123">
        <v>0.00028714837246644011</v>
      </c>
      <c r="H21" s="122">
        <v>8</v>
      </c>
      <c r="I21" s="122">
        <v>90.452999999999989</v>
      </c>
      <c r="J21" s="4"/>
      <c r="K21" s="120"/>
    </row>
    <row r="22" spans="1:11" ht="15.75" thickBot="1">
      <c r="A22" s="144" t="s">
        <v>18</v>
      </c>
      <c r="B22" s="144" t="s">
        <v>19</v>
      </c>
      <c r="C22" s="311"/>
      <c r="D22" s="151" t="s">
        <v>55</v>
      </c>
      <c r="E22" s="124" t="s">
        <v>271</v>
      </c>
      <c r="F22" s="157">
        <v>0.23711499999999999</v>
      </c>
      <c r="G22" s="126">
        <v>0.00014605561956050638</v>
      </c>
      <c r="H22" s="125">
        <v>8</v>
      </c>
      <c r="I22" s="125">
        <v>90.452999999999989</v>
      </c>
      <c r="J22" s="4"/>
      <c r="K22" s="120"/>
    </row>
    <row r="23" spans="1:11" ht="15.75" thickBot="1">
      <c r="A23" s="144" t="s">
        <v>18</v>
      </c>
      <c r="B23" s="145" t="s">
        <v>196</v>
      </c>
      <c r="C23" s="127"/>
      <c r="D23" s="145"/>
      <c r="E23" s="127"/>
      <c r="F23" s="158">
        <v>3.59335</v>
      </c>
      <c r="G23" s="129">
        <v>0.002217188719840208</v>
      </c>
      <c r="H23" s="128">
        <v>8</v>
      </c>
      <c r="I23" s="128">
        <v>90.453000000000017</v>
      </c>
      <c r="J23" s="4"/>
      <c r="K23" s="120"/>
    </row>
    <row r="24" spans="1:11" ht="15.75" thickBot="1">
      <c r="A24" s="146" t="s">
        <v>197</v>
      </c>
      <c r="B24" s="146"/>
      <c r="C24" s="130"/>
      <c r="D24" s="146"/>
      <c r="E24" s="130"/>
      <c r="F24" s="159">
        <v>3.59335</v>
      </c>
      <c r="G24" s="132">
        <v>0.002217188719840208</v>
      </c>
      <c r="H24" s="131">
        <v>8</v>
      </c>
      <c r="I24" s="131">
        <v>90.453000000000017</v>
      </c>
      <c r="J24" s="4"/>
      <c r="K24" s="120"/>
    </row>
    <row r="25" spans="1:11" ht="15.75" thickBot="1">
      <c r="A25" s="144" t="s">
        <v>198</v>
      </c>
      <c r="B25" s="144" t="s">
        <v>272</v>
      </c>
      <c r="C25" s="311" t="s">
        <v>270</v>
      </c>
      <c r="D25" s="149" t="s">
        <v>27</v>
      </c>
      <c r="E25" s="117" t="s">
        <v>271</v>
      </c>
      <c r="F25" s="155">
        <v>0.17927100000000001</v>
      </c>
      <c r="G25" s="119">
        <v>0.0001104254769805012</v>
      </c>
      <c r="H25" s="118">
        <v>16</v>
      </c>
      <c r="I25" s="118">
        <v>80.906999999999996</v>
      </c>
      <c r="J25" s="4"/>
      <c r="K25" s="120"/>
    </row>
    <row r="26" spans="1:11" ht="15.75" thickBot="1">
      <c r="A26" s="144" t="s">
        <v>198</v>
      </c>
      <c r="B26" s="144" t="s">
        <v>272</v>
      </c>
      <c r="C26" s="311"/>
      <c r="D26" s="150" t="s">
        <v>88</v>
      </c>
      <c r="E26" s="121" t="s">
        <v>271</v>
      </c>
      <c r="F26" s="156">
        <v>0.047107000000000003</v>
      </c>
      <c r="G26" s="123">
        <v>2.901647753468475E-05</v>
      </c>
      <c r="H26" s="122">
        <v>16</v>
      </c>
      <c r="I26" s="122">
        <v>80.906999999999996</v>
      </c>
      <c r="J26" s="4"/>
      <c r="K26" s="120"/>
    </row>
    <row r="27" spans="1:11" ht="15.75" thickBot="1">
      <c r="A27" s="144" t="s">
        <v>198</v>
      </c>
      <c r="B27" s="144" t="s">
        <v>272</v>
      </c>
      <c r="C27" s="311"/>
      <c r="D27" s="150" t="s">
        <v>45</v>
      </c>
      <c r="E27" s="121" t="s">
        <v>271</v>
      </c>
      <c r="F27" s="156">
        <v>0.031591000000000001</v>
      </c>
      <c r="G27" s="123">
        <v>1.9459094015713716E-05</v>
      </c>
      <c r="H27" s="122">
        <v>16</v>
      </c>
      <c r="I27" s="122">
        <v>80.906999999999996</v>
      </c>
      <c r="J27" s="4"/>
      <c r="K27" s="120"/>
    </row>
    <row r="28" spans="1:11" ht="15.75" thickBot="1">
      <c r="A28" s="144" t="s">
        <v>198</v>
      </c>
      <c r="B28" s="144" t="s">
        <v>272</v>
      </c>
      <c r="C28" s="311"/>
      <c r="D28" s="151" t="s">
        <v>56</v>
      </c>
      <c r="E28" s="124" t="s">
        <v>271</v>
      </c>
      <c r="F28" s="157">
        <v>0.022096999999999999</v>
      </c>
      <c r="G28" s="126">
        <v>1.3611079119534867E-05</v>
      </c>
      <c r="H28" s="125">
        <v>16</v>
      </c>
      <c r="I28" s="125">
        <v>80.906999999999996</v>
      </c>
      <c r="J28" s="4"/>
      <c r="K28" s="120"/>
    </row>
    <row r="29" spans="1:11" ht="15.75" thickBot="1">
      <c r="A29" s="144" t="s">
        <v>198</v>
      </c>
      <c r="B29" s="146" t="s">
        <v>273</v>
      </c>
      <c r="C29" s="130"/>
      <c r="D29" s="146"/>
      <c r="E29" s="130"/>
      <c r="F29" s="159">
        <v>0.28006599999999998</v>
      </c>
      <c r="G29" s="132">
        <v>0.00017280787454903299</v>
      </c>
      <c r="H29" s="131">
        <v>16</v>
      </c>
      <c r="I29" s="131">
        <v>80.906999999999996</v>
      </c>
      <c r="J29" s="4"/>
      <c r="K29" s="120"/>
    </row>
    <row r="30" spans="1:11" ht="15.75" thickBot="1">
      <c r="A30" s="144" t="s">
        <v>198</v>
      </c>
      <c r="B30" s="144" t="s">
        <v>63</v>
      </c>
      <c r="C30" s="311" t="s">
        <v>270</v>
      </c>
      <c r="D30" s="149" t="s">
        <v>64</v>
      </c>
      <c r="E30" s="117" t="s">
        <v>271</v>
      </c>
      <c r="F30" s="155">
        <v>4.5030270000000003</v>
      </c>
      <c r="G30" s="119">
        <v>0.0027737275093633403</v>
      </c>
      <c r="H30" s="118">
        <v>7.9633619785091225</v>
      </c>
      <c r="I30" s="118">
        <v>90.497033211215467</v>
      </c>
      <c r="J30" s="4"/>
      <c r="K30" s="120"/>
    </row>
    <row r="31" spans="1:11" ht="15.75" thickBot="1">
      <c r="A31" s="144" t="s">
        <v>198</v>
      </c>
      <c r="B31" s="144" t="s">
        <v>63</v>
      </c>
      <c r="C31" s="311"/>
      <c r="D31" s="150" t="s">
        <v>33</v>
      </c>
      <c r="E31" s="121" t="s">
        <v>271</v>
      </c>
      <c r="F31" s="156">
        <v>0.012562</v>
      </c>
      <c r="G31" s="123">
        <v>7.7378094718557718E-06</v>
      </c>
      <c r="H31" s="122">
        <v>14</v>
      </c>
      <c r="I31" s="122">
        <v>83.293999999999997</v>
      </c>
      <c r="J31" s="4"/>
      <c r="K31" s="120"/>
    </row>
    <row r="32" spans="1:11" ht="15.75" thickBot="1">
      <c r="A32" s="144" t="s">
        <v>198</v>
      </c>
      <c r="B32" s="144" t="s">
        <v>63</v>
      </c>
      <c r="C32" s="311"/>
      <c r="D32" s="150" t="s">
        <v>55</v>
      </c>
      <c r="E32" s="121" t="s">
        <v>271</v>
      </c>
      <c r="F32" s="156">
        <v>3.1127479999999998</v>
      </c>
      <c r="G32" s="123">
        <v>0.0019173579810460206</v>
      </c>
      <c r="H32" s="122">
        <v>13.922357029865573</v>
      </c>
      <c r="I32" s="122">
        <v>83.386631041767657</v>
      </c>
      <c r="J32" s="4"/>
      <c r="K32" s="120"/>
    </row>
    <row r="33" spans="1:11" ht="15.75" thickBot="1">
      <c r="A33" s="144" t="s">
        <v>198</v>
      </c>
      <c r="B33" s="144" t="s">
        <v>63</v>
      </c>
      <c r="C33" s="311"/>
      <c r="D33" s="151" t="s">
        <v>56</v>
      </c>
      <c r="E33" s="124" t="s">
        <v>271</v>
      </c>
      <c r="F33" s="157">
        <v>17.498484000000001</v>
      </c>
      <c r="G33" s="126">
        <v>0.010778533293927453</v>
      </c>
      <c r="H33" s="125">
        <v>14</v>
      </c>
      <c r="I33" s="125">
        <v>83.293999999999983</v>
      </c>
      <c r="J33" s="4"/>
      <c r="K33" s="120"/>
    </row>
    <row r="34" spans="1:11" ht="15.75" thickBot="1">
      <c r="A34" s="144" t="s">
        <v>198</v>
      </c>
      <c r="B34" s="146" t="s">
        <v>199</v>
      </c>
      <c r="C34" s="130"/>
      <c r="D34" s="146"/>
      <c r="E34" s="130"/>
      <c r="F34" s="159">
        <v>25.126821</v>
      </c>
      <c r="G34" s="132">
        <v>0.015503890265808801</v>
      </c>
      <c r="H34" s="131">
        <v>12.908543703160857</v>
      </c>
      <c r="I34" s="131">
        <v>84.596345016984046</v>
      </c>
      <c r="J34" s="4"/>
      <c r="K34" s="120"/>
    </row>
    <row r="35" spans="1:11" ht="15.75" thickBot="1">
      <c r="A35" s="144" t="s">
        <v>198</v>
      </c>
      <c r="B35" s="144" t="s">
        <v>65</v>
      </c>
      <c r="C35" s="311" t="s">
        <v>270</v>
      </c>
      <c r="D35" s="149" t="s">
        <v>45</v>
      </c>
      <c r="E35" s="117" t="s">
        <v>271</v>
      </c>
      <c r="F35" s="155">
        <v>0.64296900000000001</v>
      </c>
      <c r="G35" s="119">
        <v>0.00039604932481369476</v>
      </c>
      <c r="H35" s="118">
        <v>15.994581387283057</v>
      </c>
      <c r="I35" s="118">
        <v>80.913359997138272</v>
      </c>
      <c r="J35" s="4"/>
      <c r="K35" s="120"/>
    </row>
    <row r="36" spans="1:11" ht="15.75" thickBot="1">
      <c r="A36" s="144" t="s">
        <v>198</v>
      </c>
      <c r="B36" s="144" t="s">
        <v>65</v>
      </c>
      <c r="C36" s="311"/>
      <c r="D36" s="151" t="s">
        <v>55</v>
      </c>
      <c r="E36" s="124" t="s">
        <v>271</v>
      </c>
      <c r="F36" s="157">
        <v>0.68861399999999995</v>
      </c>
      <c r="G36" s="126">
        <v>0.00042416525486805369</v>
      </c>
      <c r="H36" s="125">
        <v>14.629658996186542</v>
      </c>
      <c r="I36" s="125">
        <v>82.54253336847637</v>
      </c>
      <c r="J36" s="4"/>
      <c r="K36" s="120"/>
    </row>
    <row r="37" spans="1:11" ht="15.75" thickBot="1">
      <c r="A37" s="144" t="s">
        <v>198</v>
      </c>
      <c r="B37" s="146" t="s">
        <v>200</v>
      </c>
      <c r="C37" s="130"/>
      <c r="D37" s="146"/>
      <c r="E37" s="130"/>
      <c r="F37" s="159">
        <v>1.331583</v>
      </c>
      <c r="G37" s="132">
        <v>0.000821620718029411</v>
      </c>
      <c r="H37" s="131">
        <v>15.288726275418055</v>
      </c>
      <c r="I37" s="131">
        <v>81.755869695693036</v>
      </c>
      <c r="J37" s="4"/>
      <c r="K37" s="120"/>
    </row>
    <row r="38" spans="1:11" ht="15.75" thickBot="1">
      <c r="A38" s="144" t="s">
        <v>198</v>
      </c>
      <c r="B38" s="144" t="s">
        <v>67</v>
      </c>
      <c r="C38" s="311" t="s">
        <v>270</v>
      </c>
      <c r="D38" s="149" t="s">
        <v>88</v>
      </c>
      <c r="E38" s="117" t="s">
        <v>271</v>
      </c>
      <c r="F38" s="155">
        <v>0.77006300000000005</v>
      </c>
      <c r="G38" s="119">
        <v>0.00047433535864716377</v>
      </c>
      <c r="H38" s="118">
        <v>16</v>
      </c>
      <c r="I38" s="118">
        <v>80.906999999999996</v>
      </c>
      <c r="J38" s="4"/>
      <c r="K38" s="120"/>
    </row>
    <row r="39" spans="1:11" ht="15.75" thickBot="1">
      <c r="A39" s="144" t="s">
        <v>198</v>
      </c>
      <c r="B39" s="144" t="s">
        <v>67</v>
      </c>
      <c r="C39" s="311"/>
      <c r="D39" s="150" t="s">
        <v>38</v>
      </c>
      <c r="E39" s="121" t="s">
        <v>271</v>
      </c>
      <c r="F39" s="156">
        <v>0.23722799999999999</v>
      </c>
      <c r="G39" s="123">
        <v>0.00014612522411951926</v>
      </c>
      <c r="H39" s="122">
        <v>14.468018109160807</v>
      </c>
      <c r="I39" s="122">
        <v>82.735367802283051</v>
      </c>
      <c r="J39" s="4"/>
      <c r="K39" s="120"/>
    </row>
    <row r="40" spans="1:11" ht="15.75" thickBot="1">
      <c r="A40" s="144" t="s">
        <v>198</v>
      </c>
      <c r="B40" s="144" t="s">
        <v>67</v>
      </c>
      <c r="C40" s="311"/>
      <c r="D40" s="150" t="s">
        <v>69</v>
      </c>
      <c r="E40" s="121" t="s">
        <v>271</v>
      </c>
      <c r="F40" s="156">
        <v>1.563458</v>
      </c>
      <c r="G40" s="123">
        <v>0.00096304251880661366</v>
      </c>
      <c r="H40" s="122">
        <v>8</v>
      </c>
      <c r="I40" s="122">
        <v>90.453000000000003</v>
      </c>
      <c r="J40" s="4"/>
      <c r="K40" s="120"/>
    </row>
    <row r="41" spans="1:11" ht="15.75" thickBot="1">
      <c r="A41" s="144" t="s">
        <v>198</v>
      </c>
      <c r="B41" s="144" t="s">
        <v>67</v>
      </c>
      <c r="C41" s="311"/>
      <c r="D41" s="151" t="s">
        <v>55</v>
      </c>
      <c r="E41" s="124" t="s">
        <v>271</v>
      </c>
      <c r="F41" s="157">
        <v>19.843471999999998</v>
      </c>
      <c r="G41" s="126">
        <v>0.012222974494197165</v>
      </c>
      <c r="H41" s="125">
        <v>10.364292045263047</v>
      </c>
      <c r="I41" s="125">
        <v>87.632057511911256</v>
      </c>
      <c r="J41" s="4"/>
      <c r="K41" s="120"/>
    </row>
    <row r="42" spans="1:11" ht="15.75" thickBot="1">
      <c r="A42" s="144" t="s">
        <v>198</v>
      </c>
      <c r="B42" s="146" t="s">
        <v>202</v>
      </c>
      <c r="C42" s="130"/>
      <c r="D42" s="146"/>
      <c r="E42" s="130"/>
      <c r="F42" s="159">
        <v>22.414221000000001</v>
      </c>
      <c r="G42" s="132">
        <v>0.013830146789265033</v>
      </c>
      <c r="H42" s="131">
        <v>10.436429175923625</v>
      </c>
      <c r="I42" s="131">
        <v>87.545954819844113</v>
      </c>
      <c r="J42" s="4"/>
      <c r="K42" s="120"/>
    </row>
    <row r="43" spans="1:11" ht="15.75" thickBot="1">
      <c r="A43" s="144" t="s">
        <v>198</v>
      </c>
      <c r="B43" s="144" t="s">
        <v>84</v>
      </c>
      <c r="C43" s="311" t="s">
        <v>270</v>
      </c>
      <c r="D43" s="149" t="s">
        <v>37</v>
      </c>
      <c r="E43" s="117" t="s">
        <v>271</v>
      </c>
      <c r="F43" s="155">
        <v>2.1019860000000001</v>
      </c>
      <c r="G43" s="119">
        <v>0.0012947593679754996</v>
      </c>
      <c r="H43" s="118">
        <v>26.959010193217271</v>
      </c>
      <c r="I43" s="118">
        <v>67.829123003673672</v>
      </c>
      <c r="J43" s="4"/>
      <c r="K43" s="120"/>
    </row>
    <row r="44" spans="1:11" ht="15.75" thickBot="1">
      <c r="A44" s="144" t="s">
        <v>198</v>
      </c>
      <c r="B44" s="144" t="s">
        <v>84</v>
      </c>
      <c r="C44" s="311"/>
      <c r="D44" s="151" t="s">
        <v>43</v>
      </c>
      <c r="E44" s="124" t="s">
        <v>271</v>
      </c>
      <c r="F44" s="157">
        <v>2.6362589999999999</v>
      </c>
      <c r="G44" s="126">
        <v>0.0016238552667142991</v>
      </c>
      <c r="H44" s="125">
        <v>21.088190500250544</v>
      </c>
      <c r="I44" s="125">
        <v>74.835114165565685</v>
      </c>
      <c r="J44" s="4"/>
      <c r="K44" s="120"/>
    </row>
    <row r="45" spans="1:11" ht="15.75" thickBot="1">
      <c r="A45" s="144" t="s">
        <v>198</v>
      </c>
      <c r="B45" s="146" t="s">
        <v>207</v>
      </c>
      <c r="C45" s="130"/>
      <c r="D45" s="146"/>
      <c r="E45" s="130"/>
      <c r="F45" s="159">
        <v>4.738245</v>
      </c>
      <c r="G45" s="132">
        <v>0.0029236181740824765</v>
      </c>
      <c r="H45" s="131">
        <v>23.692610660698211</v>
      </c>
      <c r="I45" s="131">
        <v>71.727107859766662</v>
      </c>
      <c r="J45" s="4"/>
      <c r="K45" s="120"/>
    </row>
    <row r="46" spans="1:11" ht="15.75" thickBot="1">
      <c r="A46" s="144" t="s">
        <v>198</v>
      </c>
      <c r="B46" s="147" t="s">
        <v>208</v>
      </c>
      <c r="C46" s="133" t="s">
        <v>270</v>
      </c>
      <c r="D46" s="147" t="s">
        <v>209</v>
      </c>
      <c r="E46" s="133" t="s">
        <v>271</v>
      </c>
      <c r="F46" s="160">
        <v>6.8934769999999999</v>
      </c>
      <c r="G46" s="135">
        <v>0.0042461719172599832</v>
      </c>
      <c r="H46" s="134">
        <v>10.869755567473424</v>
      </c>
      <c r="I46" s="134">
        <v>87.028986171129617</v>
      </c>
      <c r="J46" s="4"/>
      <c r="K46" s="120"/>
    </row>
    <row r="47" spans="1:11" ht="15.75" thickBot="1">
      <c r="A47" s="144" t="s">
        <v>198</v>
      </c>
      <c r="B47" s="146" t="s">
        <v>210</v>
      </c>
      <c r="C47" s="130"/>
      <c r="D47" s="146"/>
      <c r="E47" s="130"/>
      <c r="F47" s="159">
        <v>6.8934769999999999</v>
      </c>
      <c r="G47" s="132">
        <v>0.0042534513601174169</v>
      </c>
      <c r="H47" s="131">
        <v>10.869755567473424</v>
      </c>
      <c r="I47" s="131">
        <v>87.028986171129617</v>
      </c>
      <c r="J47" s="4"/>
      <c r="K47" s="120"/>
    </row>
    <row r="48" spans="1:11" ht="15.75" thickBot="1">
      <c r="A48" s="144" t="s">
        <v>198</v>
      </c>
      <c r="B48" s="147" t="s">
        <v>86</v>
      </c>
      <c r="C48" s="133" t="s">
        <v>270</v>
      </c>
      <c r="D48" s="147" t="s">
        <v>55</v>
      </c>
      <c r="E48" s="133" t="s">
        <v>271</v>
      </c>
      <c r="F48" s="160">
        <v>0.10206800000000001</v>
      </c>
      <c r="G48" s="135">
        <v>6.287077990553852E-05</v>
      </c>
      <c r="H48" s="134">
        <v>15.430634478974801</v>
      </c>
      <c r="I48" s="134">
        <v>81.58673476505858</v>
      </c>
      <c r="J48" s="4"/>
      <c r="K48" s="120"/>
    </row>
    <row r="49" spans="1:11" ht="15.75" thickBot="1">
      <c r="A49" s="144" t="s">
        <v>198</v>
      </c>
      <c r="B49" s="146" t="s">
        <v>211</v>
      </c>
      <c r="C49" s="130"/>
      <c r="D49" s="146"/>
      <c r="E49" s="130"/>
      <c r="F49" s="159">
        <v>0.10206800000000001</v>
      </c>
      <c r="G49" s="132">
        <v>6.2978562694046054E-05</v>
      </c>
      <c r="H49" s="131">
        <v>15.430634478974801</v>
      </c>
      <c r="I49" s="131">
        <v>81.58673476505858</v>
      </c>
      <c r="J49" s="4"/>
      <c r="K49" s="120"/>
    </row>
    <row r="50" spans="1:11" ht="15.75" thickBot="1">
      <c r="A50" s="144" t="s">
        <v>198</v>
      </c>
      <c r="B50" s="144" t="s">
        <v>87</v>
      </c>
      <c r="C50" s="311" t="s">
        <v>270</v>
      </c>
      <c r="D50" s="149" t="s">
        <v>20</v>
      </c>
      <c r="E50" s="117" t="s">
        <v>271</v>
      </c>
      <c r="F50" s="155">
        <v>0.81393199999999999</v>
      </c>
      <c r="G50" s="119">
        <v>0.0005013573267828779</v>
      </c>
      <c r="H50" s="118">
        <v>24.024987345380204</v>
      </c>
      <c r="I50" s="118">
        <v>71.330409243032591</v>
      </c>
      <c r="J50" s="4"/>
      <c r="K50" s="120"/>
    </row>
    <row r="51" spans="1:11" ht="15.75" thickBot="1">
      <c r="A51" s="144" t="s">
        <v>198</v>
      </c>
      <c r="B51" s="144" t="s">
        <v>87</v>
      </c>
      <c r="C51" s="311"/>
      <c r="D51" s="150" t="s">
        <v>64</v>
      </c>
      <c r="E51" s="121" t="s">
        <v>271</v>
      </c>
      <c r="F51" s="156">
        <v>0.539636</v>
      </c>
      <c r="G51" s="123">
        <v>0.00033239934342894136</v>
      </c>
      <c r="H51" s="122">
        <v>8</v>
      </c>
      <c r="I51" s="122">
        <v>90.452999999999989</v>
      </c>
      <c r="J51" s="4"/>
      <c r="K51" s="120"/>
    </row>
    <row r="52" spans="1:11" ht="15.75" thickBot="1">
      <c r="A52" s="144" t="s">
        <v>198</v>
      </c>
      <c r="B52" s="144" t="s">
        <v>87</v>
      </c>
      <c r="C52" s="311"/>
      <c r="D52" s="150" t="s">
        <v>27</v>
      </c>
      <c r="E52" s="121" t="s">
        <v>271</v>
      </c>
      <c r="F52" s="156">
        <v>0.12762999999999999</v>
      </c>
      <c r="G52" s="123">
        <v>7.8616193511618548E-05</v>
      </c>
      <c r="H52" s="122">
        <v>9.396975632688239</v>
      </c>
      <c r="I52" s="122">
        <v>88.786175240930817</v>
      </c>
      <c r="J52" s="4"/>
      <c r="K52" s="120"/>
    </row>
    <row r="53" spans="1:11" ht="15.75" thickBot="1">
      <c r="A53" s="144" t="s">
        <v>198</v>
      </c>
      <c r="B53" s="144" t="s">
        <v>87</v>
      </c>
      <c r="C53" s="311"/>
      <c r="D53" s="150" t="s">
        <v>30</v>
      </c>
      <c r="E53" s="121" t="s">
        <v>271</v>
      </c>
      <c r="F53" s="156">
        <v>0.0011770000000000001</v>
      </c>
      <c r="G53" s="123">
        <v>7.2499615892168787E-07</v>
      </c>
      <c r="H53" s="122">
        <v>20.970263381478336</v>
      </c>
      <c r="I53" s="122">
        <v>74.975990654205603</v>
      </c>
      <c r="J53" s="4"/>
      <c r="K53" s="120"/>
    </row>
    <row r="54" spans="1:11" ht="15.75" thickBot="1">
      <c r="A54" s="144" t="s">
        <v>198</v>
      </c>
      <c r="B54" s="144" t="s">
        <v>87</v>
      </c>
      <c r="C54" s="311"/>
      <c r="D54" s="150" t="s">
        <v>88</v>
      </c>
      <c r="E54" s="121" t="s">
        <v>271</v>
      </c>
      <c r="F54" s="156">
        <v>0.55386800000000003</v>
      </c>
      <c r="G54" s="123">
        <v>0.00034116582204727058</v>
      </c>
      <c r="H54" s="122">
        <v>13.458885510627081</v>
      </c>
      <c r="I54" s="122">
        <v>83.939457031278209</v>
      </c>
      <c r="J54" s="4"/>
      <c r="K54" s="120"/>
    </row>
    <row r="55" spans="1:11" ht="15.75" thickBot="1">
      <c r="A55" s="144" t="s">
        <v>198</v>
      </c>
      <c r="B55" s="144" t="s">
        <v>87</v>
      </c>
      <c r="C55" s="311"/>
      <c r="D55" s="150" t="s">
        <v>32</v>
      </c>
      <c r="E55" s="121" t="s">
        <v>271</v>
      </c>
      <c r="F55" s="156">
        <v>0.037402999999999999</v>
      </c>
      <c r="G55" s="123">
        <v>2.303910903326074E-05</v>
      </c>
      <c r="H55" s="122">
        <v>11.172419324653102</v>
      </c>
      <c r="I55" s="122">
        <v>86.667869261823924</v>
      </c>
      <c r="J55" s="4"/>
      <c r="K55" s="120"/>
    </row>
    <row r="56" spans="1:11" ht="15.75" thickBot="1">
      <c r="A56" s="144" t="s">
        <v>198</v>
      </c>
      <c r="B56" s="144" t="s">
        <v>87</v>
      </c>
      <c r="C56" s="311"/>
      <c r="D56" s="150" t="s">
        <v>33</v>
      </c>
      <c r="E56" s="121" t="s">
        <v>271</v>
      </c>
      <c r="F56" s="156">
        <v>2.6451790000000002</v>
      </c>
      <c r="G56" s="123">
        <v>0.0016293497150894746</v>
      </c>
      <c r="H56" s="122">
        <v>16.204617910545942</v>
      </c>
      <c r="I56" s="122">
        <v>80.662888358784031</v>
      </c>
      <c r="J56" s="4"/>
      <c r="K56" s="120"/>
    </row>
    <row r="57" spans="1:11" ht="15.75" thickBot="1">
      <c r="A57" s="144" t="s">
        <v>198</v>
      </c>
      <c r="B57" s="144" t="s">
        <v>87</v>
      </c>
      <c r="C57" s="311"/>
      <c r="D57" s="150" t="s">
        <v>35</v>
      </c>
      <c r="E57" s="121" t="s">
        <v>271</v>
      </c>
      <c r="F57" s="156">
        <v>1.8924799999999999</v>
      </c>
      <c r="G57" s="123">
        <v>0.0011657100516874392</v>
      </c>
      <c r="H57" s="122">
        <v>16.256241017078121</v>
      </c>
      <c r="I57" s="122">
        <v>80.601132799289829</v>
      </c>
      <c r="J57" s="4"/>
      <c r="K57" s="120"/>
    </row>
    <row r="58" spans="1:11" ht="15.75" thickBot="1">
      <c r="A58" s="144" t="s">
        <v>198</v>
      </c>
      <c r="B58" s="144" t="s">
        <v>87</v>
      </c>
      <c r="C58" s="311"/>
      <c r="D58" s="150" t="s">
        <v>37</v>
      </c>
      <c r="E58" s="121" t="s">
        <v>271</v>
      </c>
      <c r="F58" s="156">
        <v>0.00070699999999999995</v>
      </c>
      <c r="G58" s="123">
        <v>4.3549047099204192E-07</v>
      </c>
      <c r="H58" s="122">
        <v>28</v>
      </c>
      <c r="I58" s="122">
        <v>66.587000000000003</v>
      </c>
      <c r="J58" s="4"/>
      <c r="K58" s="120"/>
    </row>
    <row r="59" spans="1:11" ht="15.75" thickBot="1">
      <c r="A59" s="144" t="s">
        <v>198</v>
      </c>
      <c r="B59" s="144" t="s">
        <v>87</v>
      </c>
      <c r="C59" s="311"/>
      <c r="D59" s="150" t="s">
        <v>89</v>
      </c>
      <c r="E59" s="121" t="s">
        <v>271</v>
      </c>
      <c r="F59" s="156">
        <v>1.5175190000000001</v>
      </c>
      <c r="G59" s="123">
        <v>0.00093474549370491154</v>
      </c>
      <c r="H59" s="122">
        <v>18.223350745526087</v>
      </c>
      <c r="I59" s="122">
        <v>78.253651264333428</v>
      </c>
      <c r="J59" s="4"/>
      <c r="K59" s="120"/>
    </row>
    <row r="60" spans="1:11" ht="15.75" thickBot="1">
      <c r="A60" s="144" t="s">
        <v>198</v>
      </c>
      <c r="B60" s="144" t="s">
        <v>87</v>
      </c>
      <c r="C60" s="311"/>
      <c r="D60" s="150" t="s">
        <v>43</v>
      </c>
      <c r="E60" s="121" t="s">
        <v>271</v>
      </c>
      <c r="F60" s="156">
        <v>0.30352000000000001</v>
      </c>
      <c r="G60" s="123">
        <v>0.00018695907744767265</v>
      </c>
      <c r="H60" s="122">
        <v>8</v>
      </c>
      <c r="I60" s="122">
        <v>90.453000000000003</v>
      </c>
      <c r="J60" s="4"/>
      <c r="K60" s="120"/>
    </row>
    <row r="61" spans="1:11" ht="15.75" thickBot="1">
      <c r="A61" s="144" t="s">
        <v>198</v>
      </c>
      <c r="B61" s="144" t="s">
        <v>87</v>
      </c>
      <c r="C61" s="311"/>
      <c r="D61" s="150" t="s">
        <v>45</v>
      </c>
      <c r="E61" s="121" t="s">
        <v>271</v>
      </c>
      <c r="F61" s="156">
        <v>2.0632510000000002</v>
      </c>
      <c r="G61" s="123">
        <v>0.0012708997875032553</v>
      </c>
      <c r="H61" s="122">
        <v>14.741810375955229</v>
      </c>
      <c r="I61" s="122">
        <v>82.40847048759457</v>
      </c>
      <c r="J61" s="4"/>
      <c r="K61" s="120"/>
    </row>
    <row r="62" spans="1:11" ht="15.75" thickBot="1">
      <c r="A62" s="144" t="s">
        <v>198</v>
      </c>
      <c r="B62" s="144" t="s">
        <v>87</v>
      </c>
      <c r="C62" s="311"/>
      <c r="D62" s="150" t="s">
        <v>69</v>
      </c>
      <c r="E62" s="121" t="s">
        <v>271</v>
      </c>
      <c r="F62" s="156">
        <v>1.9069719999999999</v>
      </c>
      <c r="G62" s="123">
        <v>0.0011746366823884528</v>
      </c>
      <c r="H62" s="122">
        <v>14.794562793790366</v>
      </c>
      <c r="I62" s="122">
        <v>82.345622031157262</v>
      </c>
      <c r="J62" s="4"/>
      <c r="K62" s="120"/>
    </row>
    <row r="63" spans="1:11" ht="15.75" thickBot="1">
      <c r="A63" s="144" t="s">
        <v>198</v>
      </c>
      <c r="B63" s="144" t="s">
        <v>87</v>
      </c>
      <c r="C63" s="311"/>
      <c r="D63" s="150" t="s">
        <v>106</v>
      </c>
      <c r="E63" s="121" t="s">
        <v>271</v>
      </c>
      <c r="F63" s="156">
        <v>0.33382600000000001</v>
      </c>
      <c r="G63" s="123">
        <v>0.00020562665059319573</v>
      </c>
      <c r="H63" s="122">
        <v>17</v>
      </c>
      <c r="I63" s="122">
        <v>79.713999999999999</v>
      </c>
      <c r="J63" s="4"/>
      <c r="K63" s="120"/>
    </row>
    <row r="64" spans="1:11" ht="15.75" thickBot="1">
      <c r="A64" s="144" t="s">
        <v>198</v>
      </c>
      <c r="B64" s="144" t="s">
        <v>87</v>
      </c>
      <c r="C64" s="311"/>
      <c r="D64" s="150" t="s">
        <v>55</v>
      </c>
      <c r="E64" s="121" t="s">
        <v>271</v>
      </c>
      <c r="F64" s="156">
        <v>4.6489640000000003</v>
      </c>
      <c r="G64" s="123">
        <v>0.0028636202574045927</v>
      </c>
      <c r="H64" s="122">
        <v>14.652742417450426</v>
      </c>
      <c r="I64" s="122">
        <v>82.514668097666487</v>
      </c>
      <c r="J64" s="4"/>
      <c r="K64" s="120"/>
    </row>
    <row r="65" spans="1:11" ht="15.75" thickBot="1">
      <c r="A65" s="144" t="s">
        <v>198</v>
      </c>
      <c r="B65" s="144" t="s">
        <v>87</v>
      </c>
      <c r="C65" s="311"/>
      <c r="D65" s="151" t="s">
        <v>56</v>
      </c>
      <c r="E65" s="124" t="s">
        <v>271</v>
      </c>
      <c r="F65" s="157">
        <v>0.10965800000000001</v>
      </c>
      <c r="G65" s="126">
        <v>6.7545988780827918E-05</v>
      </c>
      <c r="H65" s="125">
        <v>25</v>
      </c>
      <c r="I65" s="125">
        <v>70.167000000000002</v>
      </c>
      <c r="J65" s="4"/>
      <c r="K65" s="120"/>
    </row>
    <row r="66" spans="1:11" ht="30.75" thickBot="1">
      <c r="A66" s="144" t="s">
        <v>198</v>
      </c>
      <c r="B66" s="146" t="s">
        <v>212</v>
      </c>
      <c r="C66" s="130"/>
      <c r="D66" s="146"/>
      <c r="E66" s="130"/>
      <c r="F66" s="159">
        <v>17.495722000000001</v>
      </c>
      <c r="G66" s="132">
        <v>0.010795307293712041</v>
      </c>
      <c r="H66" s="131">
        <v>15.538915113077357</v>
      </c>
      <c r="I66" s="131">
        <v>81.457185973005309</v>
      </c>
      <c r="J66" s="4"/>
      <c r="K66" s="120"/>
    </row>
    <row r="67" spans="1:11" ht="15.75" thickBot="1">
      <c r="A67" s="144" t="s">
        <v>198</v>
      </c>
      <c r="B67" s="144" t="s">
        <v>95</v>
      </c>
      <c r="C67" s="311" t="s">
        <v>270</v>
      </c>
      <c r="D67" s="149" t="s">
        <v>37</v>
      </c>
      <c r="E67" s="117" t="s">
        <v>271</v>
      </c>
      <c r="F67" s="155">
        <v>11.320959999999999</v>
      </c>
      <c r="G67" s="119">
        <v>0.0069733666230297978</v>
      </c>
      <c r="H67" s="118">
        <v>29.659210879642714</v>
      </c>
      <c r="I67" s="118">
        <v>64.607026407124479</v>
      </c>
      <c r="J67" s="4"/>
      <c r="K67" s="120"/>
    </row>
    <row r="68" spans="1:11" ht="15.75" thickBot="1">
      <c r="A68" s="144" t="s">
        <v>198</v>
      </c>
      <c r="B68" s="144" t="s">
        <v>95</v>
      </c>
      <c r="C68" s="311"/>
      <c r="D68" s="151" t="s">
        <v>43</v>
      </c>
      <c r="E68" s="124" t="s">
        <v>271</v>
      </c>
      <c r="F68" s="157">
        <v>6.200272</v>
      </c>
      <c r="G68" s="126">
        <v>0.0038191787461934511</v>
      </c>
      <c r="H68" s="125">
        <v>23.685362996978196</v>
      </c>
      <c r="I68" s="125">
        <v>71.735778730513758</v>
      </c>
      <c r="J68" s="4"/>
      <c r="K68" s="120"/>
    </row>
    <row r="69" spans="1:11" ht="15.75" thickBot="1">
      <c r="A69" s="144" t="s">
        <v>198</v>
      </c>
      <c r="B69" s="146" t="s">
        <v>214</v>
      </c>
      <c r="C69" s="130"/>
      <c r="D69" s="146"/>
      <c r="E69" s="130"/>
      <c r="F69" s="159">
        <v>17.521232000000001</v>
      </c>
      <c r="G69" s="132">
        <v>0.010811047615206782</v>
      </c>
      <c r="H69" s="131">
        <v>27.545233862550305</v>
      </c>
      <c r="I69" s="131">
        <v>67.12969167550547</v>
      </c>
      <c r="J69" s="4"/>
      <c r="K69" s="120"/>
    </row>
    <row r="70" spans="1:11" ht="15.75" thickBot="1">
      <c r="A70" s="144" t="s">
        <v>198</v>
      </c>
      <c r="B70" s="144" t="s">
        <v>97</v>
      </c>
      <c r="C70" s="311" t="s">
        <v>270</v>
      </c>
      <c r="D70" s="149" t="s">
        <v>98</v>
      </c>
      <c r="E70" s="117" t="s">
        <v>271</v>
      </c>
      <c r="F70" s="155">
        <v>0.077254000000000003</v>
      </c>
      <c r="G70" s="119">
        <v>4.7586111521950787E-05</v>
      </c>
      <c r="H70" s="118">
        <v>14</v>
      </c>
      <c r="I70" s="118">
        <v>83.293999999999983</v>
      </c>
      <c r="J70" s="4"/>
      <c r="K70" s="120"/>
    </row>
    <row r="71" spans="1:11" ht="15.75" thickBot="1">
      <c r="A71" s="144" t="s">
        <v>198</v>
      </c>
      <c r="B71" s="144" t="s">
        <v>97</v>
      </c>
      <c r="C71" s="311"/>
      <c r="D71" s="150" t="s">
        <v>24</v>
      </c>
      <c r="E71" s="121" t="s">
        <v>271</v>
      </c>
      <c r="F71" s="156">
        <v>0.98496700000000004</v>
      </c>
      <c r="G71" s="123">
        <v>0.00060670967855957364</v>
      </c>
      <c r="H71" s="122">
        <v>7.2589406548645794</v>
      </c>
      <c r="I71" s="122">
        <v>91.337824858091707</v>
      </c>
      <c r="J71" s="4"/>
      <c r="K71" s="120"/>
    </row>
    <row r="72" spans="1:11" ht="15.75" thickBot="1">
      <c r="A72" s="144" t="s">
        <v>198</v>
      </c>
      <c r="B72" s="144" t="s">
        <v>97</v>
      </c>
      <c r="C72" s="311"/>
      <c r="D72" s="150" t="s">
        <v>100</v>
      </c>
      <c r="E72" s="121" t="s">
        <v>271</v>
      </c>
      <c r="F72" s="156">
        <v>0.17308599999999999</v>
      </c>
      <c r="G72" s="123">
        <v>0.00010661570532125681</v>
      </c>
      <c r="H72" s="122">
        <v>12.150075684919635</v>
      </c>
      <c r="I72" s="122">
        <v>85.501268028610056</v>
      </c>
      <c r="J72" s="4"/>
      <c r="K72" s="120"/>
    </row>
    <row r="73" spans="1:11" ht="15.75" thickBot="1">
      <c r="A73" s="144" t="s">
        <v>198</v>
      </c>
      <c r="B73" s="144" t="s">
        <v>97</v>
      </c>
      <c r="C73" s="311"/>
      <c r="D73" s="150" t="s">
        <v>33</v>
      </c>
      <c r="E73" s="121" t="s">
        <v>271</v>
      </c>
      <c r="F73" s="156">
        <v>2.7551839999999999</v>
      </c>
      <c r="G73" s="123">
        <v>0.0016971094453037314</v>
      </c>
      <c r="H73" s="122">
        <v>8.2357762675741437</v>
      </c>
      <c r="I73" s="122">
        <v>90.17195641525214</v>
      </c>
      <c r="J73" s="4"/>
      <c r="K73" s="120"/>
    </row>
    <row r="74" spans="1:11" ht="15.75" thickBot="1">
      <c r="A74" s="144" t="s">
        <v>198</v>
      </c>
      <c r="B74" s="144" t="s">
        <v>97</v>
      </c>
      <c r="C74" s="311"/>
      <c r="D74" s="150" t="s">
        <v>35</v>
      </c>
      <c r="E74" s="121" t="s">
        <v>271</v>
      </c>
      <c r="F74" s="156">
        <v>5.8867469999999997</v>
      </c>
      <c r="G74" s="123">
        <v>0.0036260568934101695</v>
      </c>
      <c r="H74" s="122">
        <v>9.020765798156436</v>
      </c>
      <c r="I74" s="122">
        <v>89.235471376806231</v>
      </c>
      <c r="J74" s="4"/>
      <c r="K74" s="120"/>
    </row>
    <row r="75" spans="1:11" ht="15.75" thickBot="1">
      <c r="A75" s="144" t="s">
        <v>198</v>
      </c>
      <c r="B75" s="144" t="s">
        <v>97</v>
      </c>
      <c r="C75" s="311"/>
      <c r="D75" s="150" t="s">
        <v>38</v>
      </c>
      <c r="E75" s="121" t="s">
        <v>271</v>
      </c>
      <c r="F75" s="156">
        <v>3.8967960000000001</v>
      </c>
      <c r="G75" s="123">
        <v>0.0024003076738329633</v>
      </c>
      <c r="H75" s="122">
        <v>12.62784451636678</v>
      </c>
      <c r="I75" s="122">
        <v>84.93135452022635</v>
      </c>
      <c r="J75" s="4"/>
      <c r="K75" s="120"/>
    </row>
    <row r="76" spans="1:11" ht="15.75" thickBot="1">
      <c r="A76" s="144" t="s">
        <v>198</v>
      </c>
      <c r="B76" s="144" t="s">
        <v>97</v>
      </c>
      <c r="C76" s="311"/>
      <c r="D76" s="150" t="s">
        <v>76</v>
      </c>
      <c r="E76" s="121" t="s">
        <v>271</v>
      </c>
      <c r="F76" s="156">
        <v>0.022200999999999999</v>
      </c>
      <c r="G76" s="123">
        <v>1.3675139952608661E-05</v>
      </c>
      <c r="H76" s="122">
        <v>8</v>
      </c>
      <c r="I76" s="122">
        <v>90.453000000000003</v>
      </c>
      <c r="J76" s="4"/>
      <c r="K76" s="120"/>
    </row>
    <row r="77" spans="1:11" ht="15.75" thickBot="1">
      <c r="A77" s="144" t="s">
        <v>198</v>
      </c>
      <c r="B77" s="144" t="s">
        <v>97</v>
      </c>
      <c r="C77" s="311"/>
      <c r="D77" s="150" t="s">
        <v>103</v>
      </c>
      <c r="E77" s="121" t="s">
        <v>271</v>
      </c>
      <c r="F77" s="156">
        <v>1.2811889999999999</v>
      </c>
      <c r="G77" s="123">
        <v>0.0007891734102402026</v>
      </c>
      <c r="H77" s="122">
        <v>10.757842129459432</v>
      </c>
      <c r="I77" s="122">
        <v>87.162721018522646</v>
      </c>
      <c r="J77" s="4"/>
      <c r="K77" s="120"/>
    </row>
    <row r="78" spans="1:11" ht="15.75" thickBot="1">
      <c r="A78" s="144" t="s">
        <v>198</v>
      </c>
      <c r="B78" s="144" t="s">
        <v>97</v>
      </c>
      <c r="C78" s="311"/>
      <c r="D78" s="150" t="s">
        <v>45</v>
      </c>
      <c r="E78" s="121" t="s">
        <v>271</v>
      </c>
      <c r="F78" s="156">
        <v>0.32080199999999998</v>
      </c>
      <c r="G78" s="123">
        <v>0.00019760426318980062</v>
      </c>
      <c r="H78" s="122">
        <v>8.289642832650669</v>
      </c>
      <c r="I78" s="122">
        <v>90.107966608686993</v>
      </c>
      <c r="J78" s="4"/>
      <c r="K78" s="120"/>
    </row>
    <row r="79" spans="1:11" ht="15.75" thickBot="1">
      <c r="A79" s="144" t="s">
        <v>198</v>
      </c>
      <c r="B79" s="144" t="s">
        <v>97</v>
      </c>
      <c r="C79" s="311"/>
      <c r="D79" s="150" t="s">
        <v>78</v>
      </c>
      <c r="E79" s="121" t="s">
        <v>271</v>
      </c>
      <c r="F79" s="156">
        <v>3.126522</v>
      </c>
      <c r="G79" s="123">
        <v>0.0019258423456110056</v>
      </c>
      <c r="H79" s="122">
        <v>11.589962264778562</v>
      </c>
      <c r="I79" s="122">
        <v>86.169704464577563</v>
      </c>
      <c r="J79" s="4"/>
      <c r="K79" s="120"/>
    </row>
    <row r="80" spans="1:11" ht="15.75" thickBot="1">
      <c r="A80" s="144" t="s">
        <v>198</v>
      </c>
      <c r="B80" s="144" t="s">
        <v>97</v>
      </c>
      <c r="C80" s="311"/>
      <c r="D80" s="150" t="s">
        <v>50</v>
      </c>
      <c r="E80" s="121" t="s">
        <v>271</v>
      </c>
      <c r="F80" s="156">
        <v>0.47297099999999997</v>
      </c>
      <c r="G80" s="123">
        <v>0.0002913357334590906</v>
      </c>
      <c r="H80" s="122">
        <v>14</v>
      </c>
      <c r="I80" s="122">
        <v>83.293999999999997</v>
      </c>
      <c r="J80" s="4"/>
      <c r="K80" s="120"/>
    </row>
    <row r="81" spans="1:11" ht="15.75" thickBot="1">
      <c r="A81" s="144" t="s">
        <v>198</v>
      </c>
      <c r="B81" s="144" t="s">
        <v>97</v>
      </c>
      <c r="C81" s="311"/>
      <c r="D81" s="150" t="s">
        <v>69</v>
      </c>
      <c r="E81" s="121" t="s">
        <v>271</v>
      </c>
      <c r="F81" s="156">
        <v>0.457291</v>
      </c>
      <c r="G81" s="123">
        <v>0.00028167733093411858</v>
      </c>
      <c r="H81" s="122">
        <v>7.3285850803973833</v>
      </c>
      <c r="I81" s="122">
        <v>91.254669414005534</v>
      </c>
      <c r="J81" s="4"/>
      <c r="K81" s="120"/>
    </row>
    <row r="82" spans="1:11" ht="15.75" thickBot="1">
      <c r="A82" s="144" t="s">
        <v>198</v>
      </c>
      <c r="B82" s="144" t="s">
        <v>97</v>
      </c>
      <c r="C82" s="311"/>
      <c r="D82" s="150" t="s">
        <v>106</v>
      </c>
      <c r="E82" s="121" t="s">
        <v>271</v>
      </c>
      <c r="F82" s="156">
        <v>0.87385000000000002</v>
      </c>
      <c r="G82" s="123">
        <v>0.00053826499020706629</v>
      </c>
      <c r="H82" s="122">
        <v>9.8973736911369237</v>
      </c>
      <c r="I82" s="122">
        <v>88.189504995136446</v>
      </c>
      <c r="J82" s="4"/>
      <c r="K82" s="120"/>
    </row>
    <row r="83" spans="1:11" ht="15.75" thickBot="1">
      <c r="A83" s="144" t="s">
        <v>198</v>
      </c>
      <c r="B83" s="144" t="s">
        <v>97</v>
      </c>
      <c r="C83" s="311"/>
      <c r="D83" s="151" t="s">
        <v>55</v>
      </c>
      <c r="E83" s="124" t="s">
        <v>271</v>
      </c>
      <c r="F83" s="157">
        <v>7.337993</v>
      </c>
      <c r="G83" s="126">
        <v>0.0045199802372083544</v>
      </c>
      <c r="H83" s="125">
        <v>12.84391917517501</v>
      </c>
      <c r="I83" s="125">
        <v>84.673490192618047</v>
      </c>
      <c r="J83" s="4"/>
      <c r="K83" s="120"/>
    </row>
    <row r="84" spans="1:11" ht="15.75" thickBot="1">
      <c r="A84" s="144" t="s">
        <v>198</v>
      </c>
      <c r="B84" s="146" t="s">
        <v>216</v>
      </c>
      <c r="C84" s="130"/>
      <c r="D84" s="146"/>
      <c r="E84" s="130"/>
      <c r="F84" s="159">
        <v>27.666853</v>
      </c>
      <c r="G84" s="132">
        <v>0.017071154879173257</v>
      </c>
      <c r="H84" s="131">
        <v>10.88171835083665</v>
      </c>
      <c r="I84" s="131">
        <v>87.014868293368963</v>
      </c>
      <c r="J84" s="4"/>
      <c r="K84" s="120"/>
    </row>
    <row r="85" spans="1:11" ht="15.75" thickBot="1">
      <c r="A85" s="144" t="s">
        <v>198</v>
      </c>
      <c r="B85" s="144" t="s">
        <v>107</v>
      </c>
      <c r="C85" s="311" t="s">
        <v>270</v>
      </c>
      <c r="D85" s="149" t="s">
        <v>35</v>
      </c>
      <c r="E85" s="117" t="s">
        <v>274</v>
      </c>
      <c r="F85" s="155">
        <v>0.27616099999999999</v>
      </c>
      <c r="G85" s="119">
        <v>0.00017010676656242332</v>
      </c>
      <c r="H85" s="118">
        <v>7</v>
      </c>
      <c r="I85" s="118">
        <v>91.647000000000006</v>
      </c>
      <c r="J85" s="4"/>
      <c r="K85" s="120"/>
    </row>
    <row r="86" spans="1:11" ht="15.75" thickBot="1">
      <c r="A86" s="144" t="s">
        <v>198</v>
      </c>
      <c r="B86" s="144" t="s">
        <v>107</v>
      </c>
      <c r="C86" s="311"/>
      <c r="D86" s="151" t="s">
        <v>78</v>
      </c>
      <c r="E86" s="124" t="s">
        <v>274</v>
      </c>
      <c r="F86" s="157">
        <v>0.062396</v>
      </c>
      <c r="G86" s="126">
        <v>3.8434035966081254E-05</v>
      </c>
      <c r="H86" s="125">
        <v>7</v>
      </c>
      <c r="I86" s="125">
        <v>91.647000000000006</v>
      </c>
      <c r="J86" s="4"/>
      <c r="K86" s="120"/>
    </row>
    <row r="87" spans="1:11" ht="15.75" thickBot="1">
      <c r="A87" s="144" t="s">
        <v>198</v>
      </c>
      <c r="B87" s="146" t="s">
        <v>275</v>
      </c>
      <c r="C87" s="130"/>
      <c r="D87" s="146"/>
      <c r="E87" s="130"/>
      <c r="F87" s="159">
        <v>0.338557</v>
      </c>
      <c r="G87" s="132">
        <v>0.00020889831533887356</v>
      </c>
      <c r="H87" s="131">
        <v>7</v>
      </c>
      <c r="I87" s="131">
        <v>91.64700000000002</v>
      </c>
      <c r="J87" s="4"/>
      <c r="K87" s="120"/>
    </row>
    <row r="88" spans="1:11" ht="15.75" thickBot="1">
      <c r="A88" s="144" t="s">
        <v>198</v>
      </c>
      <c r="B88" s="144" t="s">
        <v>108</v>
      </c>
      <c r="C88" s="311" t="s">
        <v>270</v>
      </c>
      <c r="D88" s="149" t="s">
        <v>31</v>
      </c>
      <c r="E88" s="117" t="s">
        <v>274</v>
      </c>
      <c r="F88" s="155">
        <v>0.022943000000000002</v>
      </c>
      <c r="G88" s="119">
        <v>1.413218935780823E-05</v>
      </c>
      <c r="H88" s="118">
        <v>14</v>
      </c>
      <c r="I88" s="118">
        <v>83.293999999999997</v>
      </c>
      <c r="J88" s="4"/>
      <c r="K88" s="120"/>
    </row>
    <row r="89" spans="1:11" ht="15.75" thickBot="1">
      <c r="A89" s="144" t="s">
        <v>198</v>
      </c>
      <c r="B89" s="144" t="s">
        <v>108</v>
      </c>
      <c r="C89" s="311"/>
      <c r="D89" s="150" t="s">
        <v>35</v>
      </c>
      <c r="E89" s="121" t="s">
        <v>274</v>
      </c>
      <c r="F89" s="156">
        <v>0.076796000000000003</v>
      </c>
      <c r="G89" s="123">
        <v>4.7303997468606577E-05</v>
      </c>
      <c r="H89" s="122">
        <v>14</v>
      </c>
      <c r="I89" s="122">
        <v>83.293999999999997</v>
      </c>
      <c r="J89" s="4"/>
      <c r="K89" s="120"/>
    </row>
    <row r="90" spans="1:11" ht="15.75" thickBot="1">
      <c r="A90" s="144" t="s">
        <v>198</v>
      </c>
      <c r="B90" s="144" t="s">
        <v>108</v>
      </c>
      <c r="C90" s="311"/>
      <c r="D90" s="151" t="s">
        <v>45</v>
      </c>
      <c r="E90" s="124" t="s">
        <v>274</v>
      </c>
      <c r="F90" s="157">
        <v>0.097022999999999998</v>
      </c>
      <c r="G90" s="126">
        <v>5.9763213531910724E-05</v>
      </c>
      <c r="H90" s="125">
        <v>14</v>
      </c>
      <c r="I90" s="125">
        <v>83.293999999999997</v>
      </c>
      <c r="J90" s="4"/>
      <c r="K90" s="120"/>
    </row>
    <row r="91" spans="1:11" ht="15.75" thickBot="1">
      <c r="A91" s="144" t="s">
        <v>198</v>
      </c>
      <c r="B91" s="146" t="s">
        <v>276</v>
      </c>
      <c r="C91" s="130"/>
      <c r="D91" s="146"/>
      <c r="E91" s="130"/>
      <c r="F91" s="159">
        <v>0.19676199999999999</v>
      </c>
      <c r="G91" s="132">
        <v>0.00012140717906499479</v>
      </c>
      <c r="H91" s="131">
        <v>14</v>
      </c>
      <c r="I91" s="131">
        <v>83.293999999999983</v>
      </c>
      <c r="J91" s="4"/>
      <c r="K91" s="120"/>
    </row>
    <row r="92" spans="1:11" ht="15.75" thickBot="1">
      <c r="A92" s="144" t="s">
        <v>198</v>
      </c>
      <c r="B92" s="144" t="s">
        <v>19</v>
      </c>
      <c r="C92" s="311" t="s">
        <v>270</v>
      </c>
      <c r="D92" s="149" t="s">
        <v>20</v>
      </c>
      <c r="E92" s="117" t="s">
        <v>271</v>
      </c>
      <c r="F92" s="155">
        <v>0.72126999999999997</v>
      </c>
      <c r="G92" s="119">
        <v>0.00044428035645322503</v>
      </c>
      <c r="H92" s="118">
        <v>10.846469421991765</v>
      </c>
      <c r="I92" s="118">
        <v>87.056818837605903</v>
      </c>
      <c r="J92" s="4"/>
      <c r="K92" s="120"/>
    </row>
    <row r="93" spans="1:11" ht="15.75" thickBot="1">
      <c r="A93" s="144" t="s">
        <v>198</v>
      </c>
      <c r="B93" s="144" t="s">
        <v>19</v>
      </c>
      <c r="C93" s="311"/>
      <c r="D93" s="150" t="s">
        <v>109</v>
      </c>
      <c r="E93" s="121" t="s">
        <v>271</v>
      </c>
      <c r="F93" s="156">
        <v>0.032906999999999999</v>
      </c>
      <c r="G93" s="123">
        <v>2.0269709941916722E-05</v>
      </c>
      <c r="H93" s="122">
        <v>14</v>
      </c>
      <c r="I93" s="122">
        <v>83.293999999999997</v>
      </c>
      <c r="J93" s="4"/>
      <c r="K93" s="120"/>
    </row>
    <row r="94" spans="1:11" ht="15.75" thickBot="1">
      <c r="A94" s="144" t="s">
        <v>198</v>
      </c>
      <c r="B94" s="144" t="s">
        <v>19</v>
      </c>
      <c r="C94" s="311"/>
      <c r="D94" s="150" t="s">
        <v>71</v>
      </c>
      <c r="E94" s="121" t="s">
        <v>271</v>
      </c>
      <c r="F94" s="156">
        <v>13.485013</v>
      </c>
      <c r="G94" s="123">
        <v>0.0083063573729898286</v>
      </c>
      <c r="H94" s="122">
        <v>11.58592320229873</v>
      </c>
      <c r="I94" s="122">
        <v>86.174647092294222</v>
      </c>
      <c r="J94" s="4"/>
      <c r="K94" s="120"/>
    </row>
    <row r="95" spans="1:11" ht="15.75" thickBot="1">
      <c r="A95" s="144" t="s">
        <v>198</v>
      </c>
      <c r="B95" s="144" t="s">
        <v>19</v>
      </c>
      <c r="C95" s="311"/>
      <c r="D95" s="150" t="s">
        <v>98</v>
      </c>
      <c r="E95" s="121" t="s">
        <v>271</v>
      </c>
      <c r="F95" s="156">
        <v>0.54600199999999999</v>
      </c>
      <c r="G95" s="123">
        <v>0.0003363206055765161</v>
      </c>
      <c r="H95" s="122">
        <v>6.8950589924579031</v>
      </c>
      <c r="I95" s="122">
        <v>91.771970857249613</v>
      </c>
      <c r="J95" s="4"/>
      <c r="K95" s="120"/>
    </row>
    <row r="96" spans="1:11" ht="15.75" thickBot="1">
      <c r="A96" s="144" t="s">
        <v>198</v>
      </c>
      <c r="B96" s="144" t="s">
        <v>19</v>
      </c>
      <c r="C96" s="311"/>
      <c r="D96" s="150" t="s">
        <v>23</v>
      </c>
      <c r="E96" s="121" t="s">
        <v>271</v>
      </c>
      <c r="F96" s="156">
        <v>0.23800299999999999</v>
      </c>
      <c r="G96" s="123">
        <v>0.00014660260051982879</v>
      </c>
      <c r="H96" s="122">
        <v>13.011411620861923</v>
      </c>
      <c r="I96" s="122">
        <v>84.473605622618223</v>
      </c>
      <c r="J96" s="4"/>
      <c r="K96" s="120"/>
    </row>
    <row r="97" spans="1:11" ht="15.75" thickBot="1">
      <c r="A97" s="144" t="s">
        <v>198</v>
      </c>
      <c r="B97" s="144" t="s">
        <v>19</v>
      </c>
      <c r="C97" s="311"/>
      <c r="D97" s="150" t="s">
        <v>277</v>
      </c>
      <c r="E97" s="121" t="s">
        <v>271</v>
      </c>
      <c r="F97" s="156">
        <v>0.015011999999999999</v>
      </c>
      <c r="G97" s="123">
        <v>9.2469348663826501E-06</v>
      </c>
      <c r="H97" s="122">
        <v>5</v>
      </c>
      <c r="I97" s="122">
        <v>94.033000000000001</v>
      </c>
      <c r="J97" s="4"/>
      <c r="K97" s="120"/>
    </row>
    <row r="98" spans="1:11" ht="15.75" thickBot="1">
      <c r="A98" s="144" t="s">
        <v>198</v>
      </c>
      <c r="B98" s="144" t="s">
        <v>19</v>
      </c>
      <c r="C98" s="311"/>
      <c r="D98" s="150" t="s">
        <v>24</v>
      </c>
      <c r="E98" s="121" t="s">
        <v>271</v>
      </c>
      <c r="F98" s="156">
        <v>5.9865430000000002</v>
      </c>
      <c r="G98" s="123">
        <v>0.0036875281905008653</v>
      </c>
      <c r="H98" s="122">
        <v>12.937681062342657</v>
      </c>
      <c r="I98" s="122">
        <v>84.561615043941003</v>
      </c>
      <c r="J98" s="4"/>
      <c r="K98" s="120"/>
    </row>
    <row r="99" spans="1:11" ht="15.75" thickBot="1">
      <c r="A99" s="144" t="s">
        <v>198</v>
      </c>
      <c r="B99" s="144" t="s">
        <v>19</v>
      </c>
      <c r="C99" s="311"/>
      <c r="D99" s="150" t="s">
        <v>217</v>
      </c>
      <c r="E99" s="121" t="s">
        <v>271</v>
      </c>
      <c r="F99" s="156">
        <v>0.191856</v>
      </c>
      <c r="G99" s="123">
        <v>0.00011817745375197906</v>
      </c>
      <c r="H99" s="122">
        <v>10.993114627637395</v>
      </c>
      <c r="I99" s="122">
        <v>86.881954710824786</v>
      </c>
      <c r="J99" s="4"/>
      <c r="K99" s="120"/>
    </row>
    <row r="100" spans="1:11" ht="15.75" thickBot="1">
      <c r="A100" s="144" t="s">
        <v>198</v>
      </c>
      <c r="B100" s="144" t="s">
        <v>19</v>
      </c>
      <c r="C100" s="311"/>
      <c r="D100" s="150" t="s">
        <v>93</v>
      </c>
      <c r="E100" s="121" t="s">
        <v>271</v>
      </c>
      <c r="F100" s="156">
        <v>0.000135</v>
      </c>
      <c r="G100" s="123">
        <v>8.315588908617491E-08</v>
      </c>
      <c r="H100" s="122">
        <v>6.7703703703703706</v>
      </c>
      <c r="I100" s="122">
        <v>91.920755555555559</v>
      </c>
      <c r="J100" s="4"/>
      <c r="K100" s="120"/>
    </row>
    <row r="101" spans="1:11" ht="15.75" thickBot="1">
      <c r="A101" s="144" t="s">
        <v>198</v>
      </c>
      <c r="B101" s="144" t="s">
        <v>19</v>
      </c>
      <c r="C101" s="311"/>
      <c r="D101" s="150" t="s">
        <v>64</v>
      </c>
      <c r="E101" s="121" t="s">
        <v>271</v>
      </c>
      <c r="F101" s="156">
        <v>8.1652550000000002</v>
      </c>
      <c r="G101" s="123">
        <v>0.0050295484380765559</v>
      </c>
      <c r="H101" s="122">
        <v>7.5775731437658713</v>
      </c>
      <c r="I101" s="122">
        <v>90.957685147738829</v>
      </c>
      <c r="J101" s="4"/>
      <c r="K101" s="120"/>
    </row>
    <row r="102" spans="1:11" ht="15.75" thickBot="1">
      <c r="A102" s="144" t="s">
        <v>198</v>
      </c>
      <c r="B102" s="144" t="s">
        <v>19</v>
      </c>
      <c r="C102" s="311"/>
      <c r="D102" s="150" t="s">
        <v>25</v>
      </c>
      <c r="E102" s="121" t="s">
        <v>271</v>
      </c>
      <c r="F102" s="156">
        <v>0.066629999999999995</v>
      </c>
      <c r="G102" s="123">
        <v>4.1042051035643218E-05</v>
      </c>
      <c r="H102" s="122">
        <v>13.740057031367252</v>
      </c>
      <c r="I102" s="122">
        <v>83.604176947321037</v>
      </c>
      <c r="J102" s="4"/>
      <c r="K102" s="120"/>
    </row>
    <row r="103" spans="1:11" ht="15.75" thickBot="1">
      <c r="A103" s="144" t="s">
        <v>198</v>
      </c>
      <c r="B103" s="144" t="s">
        <v>19</v>
      </c>
      <c r="C103" s="311"/>
      <c r="D103" s="150" t="s">
        <v>26</v>
      </c>
      <c r="E103" s="121" t="s">
        <v>271</v>
      </c>
      <c r="F103" s="156">
        <v>1.880916</v>
      </c>
      <c r="G103" s="123">
        <v>0.0011585869798252724</v>
      </c>
      <c r="H103" s="122">
        <v>12.02744301180914</v>
      </c>
      <c r="I103" s="122">
        <v>85.647705516886461</v>
      </c>
      <c r="J103" s="4"/>
      <c r="K103" s="120"/>
    </row>
    <row r="104" spans="1:11" ht="15.75" thickBot="1">
      <c r="A104" s="144" t="s">
        <v>198</v>
      </c>
      <c r="B104" s="144" t="s">
        <v>19</v>
      </c>
      <c r="C104" s="311"/>
      <c r="D104" s="150" t="s">
        <v>27</v>
      </c>
      <c r="E104" s="121" t="s">
        <v>271</v>
      </c>
      <c r="F104" s="156">
        <v>0.78925500000000004</v>
      </c>
      <c r="G104" s="123">
        <v>0.00048615704622747392</v>
      </c>
      <c r="H104" s="122">
        <v>12.324625121158562</v>
      </c>
      <c r="I104" s="122">
        <v>85.293075278585491</v>
      </c>
      <c r="J104" s="4"/>
      <c r="K104" s="120"/>
    </row>
    <row r="105" spans="1:11" ht="15.75" thickBot="1">
      <c r="A105" s="144" t="s">
        <v>198</v>
      </c>
      <c r="B105" s="144" t="s">
        <v>19</v>
      </c>
      <c r="C105" s="311"/>
      <c r="D105" s="150" t="s">
        <v>28</v>
      </c>
      <c r="E105" s="121" t="s">
        <v>271</v>
      </c>
      <c r="F105" s="156">
        <v>109.96708599999999</v>
      </c>
      <c r="G105" s="123">
        <v>0.067736376344784133</v>
      </c>
      <c r="H105" s="122">
        <v>11.920895212227411</v>
      </c>
      <c r="I105" s="122">
        <v>85.774875648791863</v>
      </c>
      <c r="J105" s="4"/>
      <c r="K105" s="120"/>
    </row>
    <row r="106" spans="1:11" ht="15.75" thickBot="1">
      <c r="A106" s="144" t="s">
        <v>198</v>
      </c>
      <c r="B106" s="144" t="s">
        <v>19</v>
      </c>
      <c r="C106" s="311"/>
      <c r="D106" s="150" t="s">
        <v>29</v>
      </c>
      <c r="E106" s="121" t="s">
        <v>271</v>
      </c>
      <c r="F106" s="156">
        <v>3.634668</v>
      </c>
      <c r="G106" s="123">
        <v>0.0022388448079486605</v>
      </c>
      <c r="H106" s="122">
        <v>8.9393779569413212</v>
      </c>
      <c r="I106" s="122">
        <v>89.332544989803736</v>
      </c>
      <c r="J106" s="4"/>
      <c r="K106" s="120"/>
    </row>
    <row r="107" spans="1:11" ht="15.75" thickBot="1">
      <c r="A107" s="144" t="s">
        <v>198</v>
      </c>
      <c r="B107" s="144" t="s">
        <v>19</v>
      </c>
      <c r="C107" s="311"/>
      <c r="D107" s="150" t="s">
        <v>74</v>
      </c>
      <c r="E107" s="121" t="s">
        <v>271</v>
      </c>
      <c r="F107" s="156">
        <v>0.00019900000000000001</v>
      </c>
      <c r="G107" s="123">
        <v>1.2257794020850968E-07</v>
      </c>
      <c r="H107" s="122">
        <v>7.6482412060301508</v>
      </c>
      <c r="I107" s="122">
        <v>90.873236180904527</v>
      </c>
      <c r="J107" s="4"/>
      <c r="K107" s="120"/>
    </row>
    <row r="108" spans="1:11" ht="15.75" thickBot="1">
      <c r="A108" s="144" t="s">
        <v>198</v>
      </c>
      <c r="B108" s="144" t="s">
        <v>19</v>
      </c>
      <c r="C108" s="311"/>
      <c r="D108" s="150" t="s">
        <v>30</v>
      </c>
      <c r="E108" s="121" t="s">
        <v>271</v>
      </c>
      <c r="F108" s="156">
        <v>0.044392000000000001</v>
      </c>
      <c r="G108" s="123">
        <v>2.7344120209729457E-05</v>
      </c>
      <c r="H108" s="122">
        <v>13.241282213011353</v>
      </c>
      <c r="I108" s="122">
        <v>84.199403225806449</v>
      </c>
      <c r="J108" s="4"/>
      <c r="K108" s="120"/>
    </row>
    <row r="109" spans="1:11" ht="15.75" thickBot="1">
      <c r="A109" s="144" t="s">
        <v>198</v>
      </c>
      <c r="B109" s="144" t="s">
        <v>19</v>
      </c>
      <c r="C109" s="311"/>
      <c r="D109" s="150" t="s">
        <v>100</v>
      </c>
      <c r="E109" s="121" t="s">
        <v>271</v>
      </c>
      <c r="F109" s="156">
        <v>0.075712000000000002</v>
      </c>
      <c r="G109" s="123">
        <v>4.6636286477722036E-05</v>
      </c>
      <c r="H109" s="122">
        <v>14</v>
      </c>
      <c r="I109" s="122">
        <v>83.293999999999997</v>
      </c>
      <c r="J109" s="4"/>
      <c r="K109" s="120"/>
    </row>
    <row r="110" spans="1:11" ht="15.75" thickBot="1">
      <c r="A110" s="144" t="s">
        <v>198</v>
      </c>
      <c r="B110" s="144" t="s">
        <v>19</v>
      </c>
      <c r="C110" s="311"/>
      <c r="D110" s="150" t="s">
        <v>31</v>
      </c>
      <c r="E110" s="121" t="s">
        <v>271</v>
      </c>
      <c r="F110" s="156">
        <v>1.0872120000000001</v>
      </c>
      <c r="G110" s="123">
        <v>0.00066968948507524734</v>
      </c>
      <c r="H110" s="122">
        <v>13.909392096481643</v>
      </c>
      <c r="I110" s="122">
        <v>83.402119244452791</v>
      </c>
      <c r="J110" s="4"/>
      <c r="K110" s="120"/>
    </row>
    <row r="111" spans="1:11" ht="15.75" thickBot="1">
      <c r="A111" s="144" t="s">
        <v>198</v>
      </c>
      <c r="B111" s="144" t="s">
        <v>19</v>
      </c>
      <c r="C111" s="311"/>
      <c r="D111" s="150" t="s">
        <v>88</v>
      </c>
      <c r="E111" s="121" t="s">
        <v>271</v>
      </c>
      <c r="F111" s="156">
        <v>0.47023900000000002</v>
      </c>
      <c r="G111" s="123">
        <v>0.00028965290465180594</v>
      </c>
      <c r="H111" s="122">
        <v>14</v>
      </c>
      <c r="I111" s="122">
        <v>83.294000000000011</v>
      </c>
      <c r="J111" s="4"/>
      <c r="K111" s="120"/>
    </row>
    <row r="112" spans="1:11" ht="15.75" thickBot="1">
      <c r="A112" s="144" t="s">
        <v>198</v>
      </c>
      <c r="B112" s="144" t="s">
        <v>19</v>
      </c>
      <c r="C112" s="311"/>
      <c r="D112" s="150" t="s">
        <v>32</v>
      </c>
      <c r="E112" s="121" t="s">
        <v>271</v>
      </c>
      <c r="F112" s="156">
        <v>0.91691699999999998</v>
      </c>
      <c r="G112" s="123">
        <v>0.00056479295076465358</v>
      </c>
      <c r="H112" s="122">
        <v>13.010621463011374</v>
      </c>
      <c r="I112" s="122">
        <v>84.474553306351609</v>
      </c>
      <c r="J112" s="4"/>
      <c r="K112" s="120"/>
    </row>
    <row r="113" spans="1:11" ht="15.75" thickBot="1">
      <c r="A113" s="144" t="s">
        <v>198</v>
      </c>
      <c r="B113" s="144" t="s">
        <v>19</v>
      </c>
      <c r="C113" s="311"/>
      <c r="D113" s="150" t="s">
        <v>102</v>
      </c>
      <c r="E113" s="121" t="s">
        <v>271</v>
      </c>
      <c r="F113" s="156">
        <v>0.088502999999999998</v>
      </c>
      <c r="G113" s="123">
        <v>5.4515152976249909E-05</v>
      </c>
      <c r="H113" s="122">
        <v>9</v>
      </c>
      <c r="I113" s="122">
        <v>89.260000000000019</v>
      </c>
      <c r="J113" s="4"/>
      <c r="K113" s="120"/>
    </row>
    <row r="114" spans="1:11" ht="15.75" thickBot="1">
      <c r="A114" s="144" t="s">
        <v>198</v>
      </c>
      <c r="B114" s="144" t="s">
        <v>19</v>
      </c>
      <c r="C114" s="311"/>
      <c r="D114" s="150" t="s">
        <v>33</v>
      </c>
      <c r="E114" s="121" t="s">
        <v>271</v>
      </c>
      <c r="F114" s="156">
        <v>9.5529360000000008</v>
      </c>
      <c r="G114" s="123">
        <v>0.0058843176775061285</v>
      </c>
      <c r="H114" s="122">
        <v>13.756042121500657</v>
      </c>
      <c r="I114" s="122">
        <v>83.585110647449113</v>
      </c>
      <c r="J114" s="4"/>
      <c r="K114" s="120"/>
    </row>
    <row r="115" spans="1:11" ht="15.75" thickBot="1">
      <c r="A115" s="144" t="s">
        <v>198</v>
      </c>
      <c r="B115" s="144" t="s">
        <v>19</v>
      </c>
      <c r="C115" s="311"/>
      <c r="D115" s="150" t="s">
        <v>34</v>
      </c>
      <c r="E115" s="121" t="s">
        <v>271</v>
      </c>
      <c r="F115" s="156">
        <v>0.0041479999999999998</v>
      </c>
      <c r="G115" s="123">
        <v>2.5550416883663224E-06</v>
      </c>
      <c r="H115" s="122">
        <v>12.202507232401157</v>
      </c>
      <c r="I115" s="122">
        <v>85.438858244937322</v>
      </c>
      <c r="J115" s="4"/>
      <c r="K115" s="120"/>
    </row>
    <row r="116" spans="1:11" ht="15.75" thickBot="1">
      <c r="A116" s="144" t="s">
        <v>198</v>
      </c>
      <c r="B116" s="144" t="s">
        <v>19</v>
      </c>
      <c r="C116" s="311"/>
      <c r="D116" s="150" t="s">
        <v>35</v>
      </c>
      <c r="E116" s="121" t="s">
        <v>271</v>
      </c>
      <c r="F116" s="156">
        <v>12.789512999999999</v>
      </c>
      <c r="G116" s="123">
        <v>0.0078779505518088312</v>
      </c>
      <c r="H116" s="122">
        <v>12.502600607231878</v>
      </c>
      <c r="I116" s="122">
        <v>85.080738472606413</v>
      </c>
      <c r="J116" s="4"/>
      <c r="K116" s="120"/>
    </row>
    <row r="117" spans="1:11" ht="15.75" thickBot="1">
      <c r="A117" s="144" t="s">
        <v>198</v>
      </c>
      <c r="B117" s="144" t="s">
        <v>19</v>
      </c>
      <c r="C117" s="311"/>
      <c r="D117" s="150" t="s">
        <v>111</v>
      </c>
      <c r="E117" s="121" t="s">
        <v>271</v>
      </c>
      <c r="F117" s="156">
        <v>7.8175220000000003</v>
      </c>
      <c r="G117" s="123">
        <v>0.0048153554989683869</v>
      </c>
      <c r="H117" s="122">
        <v>7.2487474931314555</v>
      </c>
      <c r="I117" s="122">
        <v>91.349633551399023</v>
      </c>
      <c r="J117" s="4"/>
      <c r="K117" s="120"/>
    </row>
    <row r="118" spans="1:11" ht="15.75" thickBot="1">
      <c r="A118" s="144" t="s">
        <v>198</v>
      </c>
      <c r="B118" s="144" t="s">
        <v>19</v>
      </c>
      <c r="C118" s="311"/>
      <c r="D118" s="150" t="s">
        <v>36</v>
      </c>
      <c r="E118" s="121" t="s">
        <v>271</v>
      </c>
      <c r="F118" s="156">
        <v>3.6323059999999998</v>
      </c>
      <c r="G118" s="123">
        <v>0.002237389887874427</v>
      </c>
      <c r="H118" s="122">
        <v>8.8144704768816275</v>
      </c>
      <c r="I118" s="122">
        <v>89.48188640081537</v>
      </c>
      <c r="J118" s="4"/>
      <c r="K118" s="120"/>
    </row>
    <row r="119" spans="1:11" ht="15.75" thickBot="1">
      <c r="A119" s="144" t="s">
        <v>198</v>
      </c>
      <c r="B119" s="144" t="s">
        <v>19</v>
      </c>
      <c r="C119" s="311"/>
      <c r="D119" s="150" t="s">
        <v>164</v>
      </c>
      <c r="E119" s="121" t="s">
        <v>271</v>
      </c>
      <c r="F119" s="156">
        <v>0.49848399999999998</v>
      </c>
      <c r="G119" s="123">
        <v>0.00030705096455728009</v>
      </c>
      <c r="H119" s="122">
        <v>9.9983830975517769</v>
      </c>
      <c r="I119" s="122">
        <v>88.06881821282127</v>
      </c>
      <c r="J119" s="4"/>
      <c r="K119" s="120"/>
    </row>
    <row r="120" spans="1:11" ht="15.75" thickBot="1">
      <c r="A120" s="144" t="s">
        <v>198</v>
      </c>
      <c r="B120" s="144" t="s">
        <v>19</v>
      </c>
      <c r="C120" s="311"/>
      <c r="D120" s="150" t="s">
        <v>37</v>
      </c>
      <c r="E120" s="121" t="s">
        <v>271</v>
      </c>
      <c r="F120" s="156">
        <v>8.5119570000000007</v>
      </c>
      <c r="G120" s="123">
        <v>0.0052431063125799272</v>
      </c>
      <c r="H120" s="122">
        <v>8.3554464619593354</v>
      </c>
      <c r="I120" s="122">
        <v>90.029559961005447</v>
      </c>
      <c r="J120" s="4"/>
      <c r="K120" s="120"/>
    </row>
    <row r="121" spans="1:11" ht="15.75" thickBot="1">
      <c r="A121" s="144" t="s">
        <v>198</v>
      </c>
      <c r="B121" s="144" t="s">
        <v>19</v>
      </c>
      <c r="C121" s="311"/>
      <c r="D121" s="150" t="s">
        <v>38</v>
      </c>
      <c r="E121" s="121" t="s">
        <v>271</v>
      </c>
      <c r="F121" s="156">
        <v>3.3524759999999998</v>
      </c>
      <c r="G121" s="123">
        <v>0.002065023129037506</v>
      </c>
      <c r="H121" s="122">
        <v>13.475211455652479</v>
      </c>
      <c r="I121" s="122">
        <v>83.920179056911934</v>
      </c>
      <c r="J121" s="4"/>
      <c r="K121" s="120"/>
    </row>
    <row r="122" spans="1:11" ht="15.75" thickBot="1">
      <c r="A122" s="144" t="s">
        <v>198</v>
      </c>
      <c r="B122" s="144" t="s">
        <v>19</v>
      </c>
      <c r="C122" s="311"/>
      <c r="D122" s="150" t="s">
        <v>113</v>
      </c>
      <c r="E122" s="121" t="s">
        <v>271</v>
      </c>
      <c r="F122" s="156">
        <v>0.149062</v>
      </c>
      <c r="G122" s="123">
        <v>9.1817652881210404E-05</v>
      </c>
      <c r="H122" s="122">
        <v>13.986207081617046</v>
      </c>
      <c r="I122" s="122">
        <v>83.310458399860465</v>
      </c>
      <c r="J122" s="4"/>
      <c r="K122" s="120"/>
    </row>
    <row r="123" spans="1:11" ht="15.75" thickBot="1">
      <c r="A123" s="144" t="s">
        <v>198</v>
      </c>
      <c r="B123" s="144" t="s">
        <v>19</v>
      </c>
      <c r="C123" s="311"/>
      <c r="D123" s="150" t="s">
        <v>89</v>
      </c>
      <c r="E123" s="121" t="s">
        <v>271</v>
      </c>
      <c r="F123" s="156">
        <v>0.10265100000000001</v>
      </c>
      <c r="G123" s="123">
        <v>6.3229890152481037E-05</v>
      </c>
      <c r="H123" s="122">
        <v>14</v>
      </c>
      <c r="I123" s="122">
        <v>83.293999999999997</v>
      </c>
      <c r="J123" s="4"/>
      <c r="K123" s="120"/>
    </row>
    <row r="124" spans="1:11" ht="15.75" thickBot="1">
      <c r="A124" s="144" t="s">
        <v>198</v>
      </c>
      <c r="B124" s="144" t="s">
        <v>19</v>
      </c>
      <c r="C124" s="311"/>
      <c r="D124" s="150" t="s">
        <v>39</v>
      </c>
      <c r="E124" s="121" t="s">
        <v>271</v>
      </c>
      <c r="F124" s="156">
        <v>2.4828049999999999</v>
      </c>
      <c r="G124" s="123">
        <v>0.0015293322755748184</v>
      </c>
      <c r="H124" s="122">
        <v>11.987433165311009</v>
      </c>
      <c r="I124" s="122">
        <v>85.695410888088276</v>
      </c>
      <c r="J124" s="4"/>
      <c r="K124" s="120"/>
    </row>
    <row r="125" spans="1:11" ht="15.75" thickBot="1">
      <c r="A125" s="144" t="s">
        <v>198</v>
      </c>
      <c r="B125" s="144" t="s">
        <v>19</v>
      </c>
      <c r="C125" s="311"/>
      <c r="D125" s="150" t="s">
        <v>40</v>
      </c>
      <c r="E125" s="121" t="s">
        <v>271</v>
      </c>
      <c r="F125" s="156">
        <v>0.42139799999999999</v>
      </c>
      <c r="G125" s="123">
        <v>0.00025956833591952544</v>
      </c>
      <c r="H125" s="122">
        <v>13.749889653012117</v>
      </c>
      <c r="I125" s="122">
        <v>83.592444171543278</v>
      </c>
      <c r="J125" s="4"/>
      <c r="K125" s="120"/>
    </row>
    <row r="126" spans="1:11" ht="15.75" thickBot="1">
      <c r="A126" s="144" t="s">
        <v>198</v>
      </c>
      <c r="B126" s="144" t="s">
        <v>19</v>
      </c>
      <c r="C126" s="311"/>
      <c r="D126" s="150" t="s">
        <v>41</v>
      </c>
      <c r="E126" s="121" t="s">
        <v>271</v>
      </c>
      <c r="F126" s="156">
        <v>1.586465</v>
      </c>
      <c r="G126" s="123">
        <v>0.0009772141302155442</v>
      </c>
      <c r="H126" s="122">
        <v>11.419696621104153</v>
      </c>
      <c r="I126" s="122">
        <v>86.372982328005975</v>
      </c>
      <c r="J126" s="4"/>
      <c r="K126" s="120"/>
    </row>
    <row r="127" spans="1:11" ht="15.75" thickBot="1">
      <c r="A127" s="144" t="s">
        <v>198</v>
      </c>
      <c r="B127" s="144" t="s">
        <v>19</v>
      </c>
      <c r="C127" s="311"/>
      <c r="D127" s="150" t="s">
        <v>42</v>
      </c>
      <c r="E127" s="121" t="s">
        <v>271</v>
      </c>
      <c r="F127" s="156">
        <v>0.40082400000000001</v>
      </c>
      <c r="G127" s="123">
        <v>0.00024689537842279236</v>
      </c>
      <c r="H127" s="122">
        <v>9.888564557012554</v>
      </c>
      <c r="I127" s="122">
        <v>88.199858703570655</v>
      </c>
      <c r="J127" s="4"/>
      <c r="K127" s="120"/>
    </row>
    <row r="128" spans="1:11" ht="15.75" thickBot="1">
      <c r="A128" s="144" t="s">
        <v>198</v>
      </c>
      <c r="B128" s="144" t="s">
        <v>19</v>
      </c>
      <c r="C128" s="311"/>
      <c r="D128" s="150" t="s">
        <v>77</v>
      </c>
      <c r="E128" s="121" t="s">
        <v>271</v>
      </c>
      <c r="F128" s="156">
        <v>0.021224</v>
      </c>
      <c r="G128" s="123">
        <v>1.3073337703444268E-05</v>
      </c>
      <c r="H128" s="122">
        <v>6.638852242744063</v>
      </c>
      <c r="I128" s="122">
        <v>92.077849274406333</v>
      </c>
      <c r="J128" s="4"/>
      <c r="K128" s="120"/>
    </row>
    <row r="129" spans="1:11" ht="15.75" thickBot="1">
      <c r="A129" s="144" t="s">
        <v>198</v>
      </c>
      <c r="B129" s="144" t="s">
        <v>19</v>
      </c>
      <c r="C129" s="311"/>
      <c r="D129" s="150" t="s">
        <v>43</v>
      </c>
      <c r="E129" s="121" t="s">
        <v>271</v>
      </c>
      <c r="F129" s="156">
        <v>42.122509999999998</v>
      </c>
      <c r="G129" s="123">
        <v>0.025946183478454024</v>
      </c>
      <c r="H129" s="122">
        <v>10.445415740894832</v>
      </c>
      <c r="I129" s="122">
        <v>87.535451430529648</v>
      </c>
      <c r="J129" s="4"/>
      <c r="K129" s="120"/>
    </row>
    <row r="130" spans="1:11" ht="15.75" thickBot="1">
      <c r="A130" s="144" t="s">
        <v>198</v>
      </c>
      <c r="B130" s="144" t="s">
        <v>19</v>
      </c>
      <c r="C130" s="311"/>
      <c r="D130" s="150" t="s">
        <v>115</v>
      </c>
      <c r="E130" s="121" t="s">
        <v>271</v>
      </c>
      <c r="F130" s="156">
        <v>0.96758</v>
      </c>
      <c r="G130" s="123">
        <v>0.00059599981601482315</v>
      </c>
      <c r="H130" s="122">
        <v>6.9079166580541145</v>
      </c>
      <c r="I130" s="122">
        <v>91.75655102523821</v>
      </c>
      <c r="J130" s="4"/>
      <c r="K130" s="120"/>
    </row>
    <row r="131" spans="1:11" ht="15.75" thickBot="1">
      <c r="A131" s="144" t="s">
        <v>198</v>
      </c>
      <c r="B131" s="144" t="s">
        <v>19</v>
      </c>
      <c r="C131" s="311"/>
      <c r="D131" s="150" t="s">
        <v>45</v>
      </c>
      <c r="E131" s="121" t="s">
        <v>271</v>
      </c>
      <c r="F131" s="156">
        <v>28.685454</v>
      </c>
      <c r="G131" s="123">
        <v>0.017669366157115351</v>
      </c>
      <c r="H131" s="122">
        <v>12.160162185336164</v>
      </c>
      <c r="I131" s="122">
        <v>85.489320763896558</v>
      </c>
      <c r="J131" s="4"/>
      <c r="K131" s="120"/>
    </row>
    <row r="132" spans="1:11" ht="15.75" thickBot="1">
      <c r="A132" s="144" t="s">
        <v>198</v>
      </c>
      <c r="B132" s="144" t="s">
        <v>19</v>
      </c>
      <c r="C132" s="311"/>
      <c r="D132" s="150" t="s">
        <v>46</v>
      </c>
      <c r="E132" s="121" t="s">
        <v>271</v>
      </c>
      <c r="F132" s="156">
        <v>0.025937000000000002</v>
      </c>
      <c r="G132" s="123">
        <v>1.5976402186874954E-05</v>
      </c>
      <c r="H132" s="122">
        <v>12.178972124763851</v>
      </c>
      <c r="I132" s="122">
        <v>85.46694151212553</v>
      </c>
      <c r="J132" s="4"/>
      <c r="K132" s="120"/>
    </row>
    <row r="133" spans="1:11" ht="15.75" thickBot="1">
      <c r="A133" s="144" t="s">
        <v>198</v>
      </c>
      <c r="B133" s="144" t="s">
        <v>19</v>
      </c>
      <c r="C133" s="311"/>
      <c r="D133" s="150" t="s">
        <v>116</v>
      </c>
      <c r="E133" s="121" t="s">
        <v>271</v>
      </c>
      <c r="F133" s="156">
        <v>0.030231000000000001</v>
      </c>
      <c r="G133" s="123">
        <v>1.86213754293641E-05</v>
      </c>
      <c r="H133" s="122">
        <v>9.2743872184181804</v>
      </c>
      <c r="I133" s="122">
        <v>88.932601170983432</v>
      </c>
      <c r="J133" s="4"/>
      <c r="K133" s="120"/>
    </row>
    <row r="134" spans="1:11" ht="15.75" thickBot="1">
      <c r="A134" s="144" t="s">
        <v>198</v>
      </c>
      <c r="B134" s="144" t="s">
        <v>19</v>
      </c>
      <c r="C134" s="311"/>
      <c r="D134" s="150" t="s">
        <v>117</v>
      </c>
      <c r="E134" s="121" t="s">
        <v>271</v>
      </c>
      <c r="F134" s="156">
        <v>1.2075340000000001</v>
      </c>
      <c r="G134" s="123">
        <v>0.00074380417312433435</v>
      </c>
      <c r="H134" s="122">
        <v>13.900969248070862</v>
      </c>
      <c r="I134" s="122">
        <v>83.412165693885214</v>
      </c>
      <c r="J134" s="4"/>
      <c r="K134" s="120"/>
    </row>
    <row r="135" spans="1:11" ht="15.75" thickBot="1">
      <c r="A135" s="144" t="s">
        <v>198</v>
      </c>
      <c r="B135" s="144" t="s">
        <v>19</v>
      </c>
      <c r="C135" s="311"/>
      <c r="D135" s="150" t="s">
        <v>48</v>
      </c>
      <c r="E135" s="121" t="s">
        <v>271</v>
      </c>
      <c r="F135" s="156">
        <v>1.026899</v>
      </c>
      <c r="G135" s="123">
        <v>0.00063253851367928832</v>
      </c>
      <c r="H135" s="122">
        <v>10.732352451409534</v>
      </c>
      <c r="I135" s="122">
        <v>87.19296968348398</v>
      </c>
      <c r="J135" s="4"/>
      <c r="K135" s="120"/>
    </row>
    <row r="136" spans="1:11" ht="15.75" thickBot="1">
      <c r="A136" s="144" t="s">
        <v>198</v>
      </c>
      <c r="B136" s="144" t="s">
        <v>19</v>
      </c>
      <c r="C136" s="311"/>
      <c r="D136" s="150" t="s">
        <v>78</v>
      </c>
      <c r="E136" s="121" t="s">
        <v>271</v>
      </c>
      <c r="F136" s="156">
        <v>1.0104690000000001</v>
      </c>
      <c r="G136" s="123">
        <v>0.00062241813399272654</v>
      </c>
      <c r="H136" s="122">
        <v>8.1323543819751034</v>
      </c>
      <c r="I136" s="122">
        <v>90.295597326587952</v>
      </c>
      <c r="J136" s="4"/>
      <c r="K136" s="120"/>
    </row>
    <row r="137" spans="1:11" ht="15.75" thickBot="1">
      <c r="A137" s="144" t="s">
        <v>198</v>
      </c>
      <c r="B137" s="144" t="s">
        <v>19</v>
      </c>
      <c r="C137" s="311"/>
      <c r="D137" s="150" t="s">
        <v>68</v>
      </c>
      <c r="E137" s="121" t="s">
        <v>271</v>
      </c>
      <c r="F137" s="156">
        <v>1.493384</v>
      </c>
      <c r="G137" s="123">
        <v>0.00091987906864494982</v>
      </c>
      <c r="H137" s="122">
        <v>13.717839484017507</v>
      </c>
      <c r="I137" s="122">
        <v>83.630711549072444</v>
      </c>
      <c r="J137" s="4"/>
      <c r="K137" s="120"/>
    </row>
    <row r="138" spans="1:11" ht="15.75" thickBot="1">
      <c r="A138" s="144" t="s">
        <v>198</v>
      </c>
      <c r="B138" s="144" t="s">
        <v>19</v>
      </c>
      <c r="C138" s="311"/>
      <c r="D138" s="150" t="s">
        <v>118</v>
      </c>
      <c r="E138" s="121" t="s">
        <v>271</v>
      </c>
      <c r="F138" s="156">
        <v>0.85233199999999998</v>
      </c>
      <c r="G138" s="123">
        <v>0.00052501055745627875</v>
      </c>
      <c r="H138" s="122">
        <v>13.494290957044907</v>
      </c>
      <c r="I138" s="122">
        <v>83.897437357743215</v>
      </c>
      <c r="J138" s="4"/>
      <c r="K138" s="120"/>
    </row>
    <row r="139" spans="1:11" ht="15.75" thickBot="1">
      <c r="A139" s="144" t="s">
        <v>198</v>
      </c>
      <c r="B139" s="144" t="s">
        <v>19</v>
      </c>
      <c r="C139" s="311"/>
      <c r="D139" s="150" t="s">
        <v>49</v>
      </c>
      <c r="E139" s="121" t="s">
        <v>271</v>
      </c>
      <c r="F139" s="156">
        <v>1.8425320000000001</v>
      </c>
      <c r="G139" s="123">
        <v>0.0011349436046646521</v>
      </c>
      <c r="H139" s="122">
        <v>11.908526961811246</v>
      </c>
      <c r="I139" s="122">
        <v>85.789719100129602</v>
      </c>
      <c r="J139" s="4"/>
      <c r="K139" s="120"/>
    </row>
    <row r="140" spans="1:11" ht="15.75" thickBot="1">
      <c r="A140" s="144" t="s">
        <v>198</v>
      </c>
      <c r="B140" s="144" t="s">
        <v>19</v>
      </c>
      <c r="C140" s="311"/>
      <c r="D140" s="150" t="s">
        <v>119</v>
      </c>
      <c r="E140" s="121" t="s">
        <v>271</v>
      </c>
      <c r="F140" s="156">
        <v>1.728577</v>
      </c>
      <c r="G140" s="123">
        <v>0.0010647507947326887</v>
      </c>
      <c r="H140" s="122">
        <v>14</v>
      </c>
      <c r="I140" s="122">
        <v>83.293999999999983</v>
      </c>
      <c r="J140" s="4"/>
      <c r="K140" s="120"/>
    </row>
    <row r="141" spans="1:11" ht="15.75" thickBot="1">
      <c r="A141" s="144" t="s">
        <v>198</v>
      </c>
      <c r="B141" s="144" t="s">
        <v>19</v>
      </c>
      <c r="C141" s="311"/>
      <c r="D141" s="150" t="s">
        <v>79</v>
      </c>
      <c r="E141" s="121" t="s">
        <v>271</v>
      </c>
      <c r="F141" s="156">
        <v>14.46842</v>
      </c>
      <c r="G141" s="123">
        <v>0.0089121061390532944</v>
      </c>
      <c r="H141" s="122">
        <v>5.9068270757968042</v>
      </c>
      <c r="I141" s="122">
        <v>92.951023996607773</v>
      </c>
      <c r="J141" s="4"/>
      <c r="K141" s="120"/>
    </row>
    <row r="142" spans="1:11" ht="15.75" thickBot="1">
      <c r="A142" s="144" t="s">
        <v>198</v>
      </c>
      <c r="B142" s="144" t="s">
        <v>19</v>
      </c>
      <c r="C142" s="311"/>
      <c r="D142" s="150" t="s">
        <v>50</v>
      </c>
      <c r="E142" s="121" t="s">
        <v>271</v>
      </c>
      <c r="F142" s="156">
        <v>0.272067</v>
      </c>
      <c r="G142" s="123">
        <v>0.00016758498722969147</v>
      </c>
      <c r="H142" s="122">
        <v>6.6536441391274943</v>
      </c>
      <c r="I142" s="122">
        <v>92.05988014349407</v>
      </c>
      <c r="J142" s="4"/>
      <c r="K142" s="120"/>
    </row>
    <row r="143" spans="1:11" ht="15.75" thickBot="1">
      <c r="A143" s="144" t="s">
        <v>198</v>
      </c>
      <c r="B143" s="144" t="s">
        <v>19</v>
      </c>
      <c r="C143" s="311"/>
      <c r="D143" s="150" t="s">
        <v>51</v>
      </c>
      <c r="E143" s="121" t="s">
        <v>271</v>
      </c>
      <c r="F143" s="156">
        <v>12.345575</v>
      </c>
      <c r="G143" s="123">
        <v>0.0076044982622596579</v>
      </c>
      <c r="H143" s="122">
        <v>11.150307458340336</v>
      </c>
      <c r="I143" s="122">
        <v>86.694392551339263</v>
      </c>
      <c r="J143" s="4"/>
      <c r="K143" s="120"/>
    </row>
    <row r="144" spans="1:11" ht="15.75" thickBot="1">
      <c r="A144" s="144" t="s">
        <v>198</v>
      </c>
      <c r="B144" s="144" t="s">
        <v>19</v>
      </c>
      <c r="C144" s="311"/>
      <c r="D144" s="150" t="s">
        <v>121</v>
      </c>
      <c r="E144" s="121" t="s">
        <v>271</v>
      </c>
      <c r="F144" s="156">
        <v>0.034347000000000003</v>
      </c>
      <c r="G144" s="123">
        <v>2.1156706092169257E-05</v>
      </c>
      <c r="H144" s="122">
        <v>6.427868518356771</v>
      </c>
      <c r="I144" s="122">
        <v>92.32944589047078</v>
      </c>
      <c r="J144" s="4"/>
      <c r="K144" s="120"/>
    </row>
    <row r="145" spans="1:11" ht="15.75" thickBot="1">
      <c r="A145" s="144" t="s">
        <v>198</v>
      </c>
      <c r="B145" s="144" t="s">
        <v>19</v>
      </c>
      <c r="C145" s="311"/>
      <c r="D145" s="150" t="s">
        <v>278</v>
      </c>
      <c r="E145" s="121" t="s">
        <v>271</v>
      </c>
      <c r="F145" s="156">
        <v>0.123054</v>
      </c>
      <c r="G145" s="123">
        <v>7.5797516856371605E-05</v>
      </c>
      <c r="H145" s="122">
        <v>14</v>
      </c>
      <c r="I145" s="122">
        <v>83.293999999999997</v>
      </c>
      <c r="J145" s="4"/>
      <c r="K145" s="120"/>
    </row>
    <row r="146" spans="1:11" ht="15.75" thickBot="1">
      <c r="A146" s="144" t="s">
        <v>198</v>
      </c>
      <c r="B146" s="144" t="s">
        <v>19</v>
      </c>
      <c r="C146" s="311"/>
      <c r="D146" s="150" t="s">
        <v>52</v>
      </c>
      <c r="E146" s="121" t="s">
        <v>271</v>
      </c>
      <c r="F146" s="156">
        <v>3.6441750000000002</v>
      </c>
      <c r="G146" s="123">
        <v>0.0022447008304489736</v>
      </c>
      <c r="H146" s="122">
        <v>7.132285908333162</v>
      </c>
      <c r="I146" s="122">
        <v>91.489229948616611</v>
      </c>
      <c r="J146" s="4"/>
      <c r="K146" s="120"/>
    </row>
    <row r="147" spans="1:11" ht="15.75" thickBot="1">
      <c r="A147" s="144" t="s">
        <v>198</v>
      </c>
      <c r="B147" s="144" t="s">
        <v>19</v>
      </c>
      <c r="C147" s="311"/>
      <c r="D147" s="150" t="s">
        <v>104</v>
      </c>
      <c r="E147" s="121" t="s">
        <v>271</v>
      </c>
      <c r="F147" s="156">
        <v>9.0403219999999997</v>
      </c>
      <c r="G147" s="123">
        <v>0.0055685630632244954</v>
      </c>
      <c r="H147" s="122">
        <v>11.58774278172835</v>
      </c>
      <c r="I147" s="122">
        <v>86.172313365497374</v>
      </c>
      <c r="J147" s="4"/>
      <c r="K147" s="120"/>
    </row>
    <row r="148" spans="1:11" ht="15.75" thickBot="1">
      <c r="A148" s="144" t="s">
        <v>198</v>
      </c>
      <c r="B148" s="144" t="s">
        <v>19</v>
      </c>
      <c r="C148" s="311"/>
      <c r="D148" s="150" t="s">
        <v>105</v>
      </c>
      <c r="E148" s="121" t="s">
        <v>271</v>
      </c>
      <c r="F148" s="156">
        <v>0.032793000000000003</v>
      </c>
      <c r="G148" s="123">
        <v>2.0199489413355065E-05</v>
      </c>
      <c r="H148" s="122">
        <v>6.0917268929344681</v>
      </c>
      <c r="I148" s="122">
        <v>92.73054688500595</v>
      </c>
      <c r="J148" s="4"/>
      <c r="K148" s="120"/>
    </row>
    <row r="149" spans="1:11" ht="15.75" thickBot="1">
      <c r="A149" s="144" t="s">
        <v>198</v>
      </c>
      <c r="B149" s="144" t="s">
        <v>19</v>
      </c>
      <c r="C149" s="311"/>
      <c r="D149" s="150" t="s">
        <v>122</v>
      </c>
      <c r="E149" s="121" t="s">
        <v>271</v>
      </c>
      <c r="F149" s="156">
        <v>2.227023</v>
      </c>
      <c r="G149" s="123">
        <v>0.0013717783524471148</v>
      </c>
      <c r="H149" s="122">
        <v>9.2556884235142611</v>
      </c>
      <c r="I149" s="122">
        <v>88.955265636232753</v>
      </c>
      <c r="J149" s="4"/>
      <c r="K149" s="120"/>
    </row>
    <row r="150" spans="1:11" ht="15.75" thickBot="1">
      <c r="A150" s="144" t="s">
        <v>198</v>
      </c>
      <c r="B150" s="144" t="s">
        <v>19</v>
      </c>
      <c r="C150" s="311"/>
      <c r="D150" s="150" t="s">
        <v>69</v>
      </c>
      <c r="E150" s="121" t="s">
        <v>271</v>
      </c>
      <c r="F150" s="156">
        <v>53.429920000000003</v>
      </c>
      <c r="G150" s="123">
        <v>0.032911203714097767</v>
      </c>
      <c r="H150" s="122">
        <v>9.2822318094430987</v>
      </c>
      <c r="I150" s="122">
        <v>88.923416342229217</v>
      </c>
      <c r="J150" s="4"/>
      <c r="K150" s="120"/>
    </row>
    <row r="151" spans="1:11" ht="15.75" thickBot="1">
      <c r="A151" s="144" t="s">
        <v>198</v>
      </c>
      <c r="B151" s="144" t="s">
        <v>19</v>
      </c>
      <c r="C151" s="311"/>
      <c r="D151" s="150" t="s">
        <v>123</v>
      </c>
      <c r="E151" s="121" t="s">
        <v>271</v>
      </c>
      <c r="F151" s="156">
        <v>0.12479800000000001</v>
      </c>
      <c r="G151" s="123">
        <v>7.6871767749455227E-05</v>
      </c>
      <c r="H151" s="122">
        <v>12.616836808282184</v>
      </c>
      <c r="I151" s="122">
        <v>84.944404028910697</v>
      </c>
      <c r="J151" s="4"/>
      <c r="K151" s="120"/>
    </row>
    <row r="152" spans="1:11" ht="15.75" thickBot="1">
      <c r="A152" s="144" t="s">
        <v>198</v>
      </c>
      <c r="B152" s="144" t="s">
        <v>19</v>
      </c>
      <c r="C152" s="311"/>
      <c r="D152" s="150" t="s">
        <v>106</v>
      </c>
      <c r="E152" s="121" t="s">
        <v>271</v>
      </c>
      <c r="F152" s="156">
        <v>0.026359</v>
      </c>
      <c r="G152" s="123">
        <v>1.6236341336462847E-05</v>
      </c>
      <c r="H152" s="122">
        <v>8.7259000720816413</v>
      </c>
      <c r="I152" s="122">
        <v>89.58735816988505</v>
      </c>
      <c r="J152" s="4"/>
      <c r="K152" s="120"/>
    </row>
    <row r="153" spans="1:11" ht="15.75" thickBot="1">
      <c r="A153" s="144" t="s">
        <v>198</v>
      </c>
      <c r="B153" s="144" t="s">
        <v>19</v>
      </c>
      <c r="C153" s="311"/>
      <c r="D153" s="150" t="s">
        <v>53</v>
      </c>
      <c r="E153" s="121" t="s">
        <v>271</v>
      </c>
      <c r="F153" s="156">
        <v>7.4809159999999997</v>
      </c>
      <c r="G153" s="123">
        <v>0.0046080164530295648</v>
      </c>
      <c r="H153" s="122">
        <v>12.408226078196842</v>
      </c>
      <c r="I153" s="122">
        <v>85.193316338934949</v>
      </c>
      <c r="J153" s="4"/>
      <c r="K153" s="120"/>
    </row>
    <row r="154" spans="1:11" ht="15.75" thickBot="1">
      <c r="A154" s="144" t="s">
        <v>198</v>
      </c>
      <c r="B154" s="144" t="s">
        <v>19</v>
      </c>
      <c r="C154" s="311"/>
      <c r="D154" s="150" t="s">
        <v>54</v>
      </c>
      <c r="E154" s="121" t="s">
        <v>271</v>
      </c>
      <c r="F154" s="156">
        <v>0.26556000000000002</v>
      </c>
      <c r="G154" s="123">
        <v>0.00016357687337573785</v>
      </c>
      <c r="H154" s="122">
        <v>13.024589546618467</v>
      </c>
      <c r="I154" s="122">
        <v>84.457859752974855</v>
      </c>
      <c r="J154" s="4"/>
      <c r="K154" s="120"/>
    </row>
    <row r="155" spans="1:11" ht="15.75" thickBot="1">
      <c r="A155" s="144" t="s">
        <v>198</v>
      </c>
      <c r="B155" s="144" t="s">
        <v>19</v>
      </c>
      <c r="C155" s="311"/>
      <c r="D155" s="150" t="s">
        <v>124</v>
      </c>
      <c r="E155" s="121" t="s">
        <v>271</v>
      </c>
      <c r="F155" s="156">
        <v>0.093673999999999993</v>
      </c>
      <c r="G155" s="123">
        <v>5.7700331513024802E-05</v>
      </c>
      <c r="H155" s="122">
        <v>14</v>
      </c>
      <c r="I155" s="122">
        <v>83.293999999999997</v>
      </c>
      <c r="J155" s="4"/>
      <c r="K155" s="120"/>
    </row>
    <row r="156" spans="1:11" ht="15.75" thickBot="1">
      <c r="A156" s="144" t="s">
        <v>198</v>
      </c>
      <c r="B156" s="144" t="s">
        <v>19</v>
      </c>
      <c r="C156" s="311"/>
      <c r="D156" s="150" t="s">
        <v>90</v>
      </c>
      <c r="E156" s="121" t="s">
        <v>271</v>
      </c>
      <c r="F156" s="156">
        <v>1.25857</v>
      </c>
      <c r="G156" s="123">
        <v>0.00077524079501620116</v>
      </c>
      <c r="H156" s="122">
        <v>12.868139237388466</v>
      </c>
      <c r="I156" s="122">
        <v>84.644572173975249</v>
      </c>
      <c r="J156" s="4"/>
      <c r="K156" s="120"/>
    </row>
    <row r="157" spans="1:11" ht="15.75" thickBot="1">
      <c r="A157" s="144" t="s">
        <v>198</v>
      </c>
      <c r="B157" s="144" t="s">
        <v>19</v>
      </c>
      <c r="C157" s="311"/>
      <c r="D157" s="150" t="s">
        <v>91</v>
      </c>
      <c r="E157" s="121" t="s">
        <v>271</v>
      </c>
      <c r="F157" s="156">
        <v>0.17735799999999999</v>
      </c>
      <c r="G157" s="123">
        <v>0.00010924712723367266</v>
      </c>
      <c r="H157" s="122">
        <v>13.262395832158685</v>
      </c>
      <c r="I157" s="122">
        <v>84.174146212744844</v>
      </c>
      <c r="J157" s="4"/>
      <c r="K157" s="120"/>
    </row>
    <row r="158" spans="1:11" ht="15.75" thickBot="1">
      <c r="A158" s="144" t="s">
        <v>198</v>
      </c>
      <c r="B158" s="144" t="s">
        <v>19</v>
      </c>
      <c r="C158" s="311"/>
      <c r="D158" s="150" t="s">
        <v>80</v>
      </c>
      <c r="E158" s="121" t="s">
        <v>271</v>
      </c>
      <c r="F158" s="156">
        <v>0.048327000000000002</v>
      </c>
      <c r="G158" s="123">
        <v>2.9767960384204259E-05</v>
      </c>
      <c r="H158" s="122">
        <v>8</v>
      </c>
      <c r="I158" s="122">
        <v>90.453000000000003</v>
      </c>
      <c r="J158" s="4"/>
      <c r="K158" s="120"/>
    </row>
    <row r="159" spans="1:11" ht="15.75" thickBot="1">
      <c r="A159" s="144" t="s">
        <v>198</v>
      </c>
      <c r="B159" s="144" t="s">
        <v>19</v>
      </c>
      <c r="C159" s="311"/>
      <c r="D159" s="150" t="s">
        <v>125</v>
      </c>
      <c r="E159" s="121" t="s">
        <v>271</v>
      </c>
      <c r="F159" s="156">
        <v>9.821332</v>
      </c>
      <c r="G159" s="123">
        <v>0.0060496414405222252</v>
      </c>
      <c r="H159" s="122">
        <v>9.8581878710545574</v>
      </c>
      <c r="I159" s="122">
        <v>88.236413448196274</v>
      </c>
      <c r="J159" s="4"/>
      <c r="K159" s="120"/>
    </row>
    <row r="160" spans="1:11" ht="15.75" thickBot="1">
      <c r="A160" s="144" t="s">
        <v>198</v>
      </c>
      <c r="B160" s="144" t="s">
        <v>19</v>
      </c>
      <c r="C160" s="311"/>
      <c r="D160" s="150" t="s">
        <v>55</v>
      </c>
      <c r="E160" s="121" t="s">
        <v>271</v>
      </c>
      <c r="F160" s="156">
        <v>125.32078199999999</v>
      </c>
      <c r="G160" s="123">
        <v>0.077193785542108928</v>
      </c>
      <c r="H160" s="122">
        <v>9.520552289563593</v>
      </c>
      <c r="I160" s="122">
        <v>88.638955127977027</v>
      </c>
      <c r="J160" s="4"/>
      <c r="K160" s="120"/>
    </row>
    <row r="161" spans="1:11" ht="15.75" thickBot="1">
      <c r="A161" s="144" t="s">
        <v>198</v>
      </c>
      <c r="B161" s="144" t="s">
        <v>19</v>
      </c>
      <c r="C161" s="311"/>
      <c r="D161" s="150" t="s">
        <v>56</v>
      </c>
      <c r="E161" s="121" t="s">
        <v>271</v>
      </c>
      <c r="F161" s="156">
        <v>145.92589599999999</v>
      </c>
      <c r="G161" s="123">
        <v>0.089885908315382929</v>
      </c>
      <c r="H161" s="122">
        <v>10.125609905455025</v>
      </c>
      <c r="I161" s="122">
        <v>87.91702155180873</v>
      </c>
      <c r="J161" s="4"/>
      <c r="K161" s="120"/>
    </row>
    <row r="162" spans="1:11" ht="15.75" thickBot="1">
      <c r="A162" s="144" t="s">
        <v>198</v>
      </c>
      <c r="B162" s="144" t="s">
        <v>19</v>
      </c>
      <c r="C162" s="311"/>
      <c r="D162" s="151" t="s">
        <v>57</v>
      </c>
      <c r="E162" s="124" t="s">
        <v>271</v>
      </c>
      <c r="F162" s="157">
        <v>1.625326</v>
      </c>
      <c r="G162" s="126">
        <v>0.0010011513228509357</v>
      </c>
      <c r="H162" s="125">
        <v>13.310741968072866</v>
      </c>
      <c r="I162" s="125">
        <v>84.116514584766392</v>
      </c>
      <c r="J162" s="4"/>
      <c r="K162" s="120"/>
    </row>
    <row r="163" spans="1:11" ht="15.75" thickBot="1">
      <c r="A163" s="144" t="s">
        <v>198</v>
      </c>
      <c r="B163" s="146" t="s">
        <v>196</v>
      </c>
      <c r="C163" s="130"/>
      <c r="D163" s="146"/>
      <c r="E163" s="130"/>
      <c r="F163" s="159">
        <v>668.50752899999998</v>
      </c>
      <c r="G163" s="132">
        <v>0.4124862182718218</v>
      </c>
      <c r="H163" s="131">
        <v>10.441749890897638</v>
      </c>
      <c r="I163" s="131">
        <v>87.539820665956782</v>
      </c>
      <c r="J163" s="4"/>
      <c r="K163" s="120"/>
    </row>
    <row r="164" spans="1:11" ht="30.75" thickBot="1">
      <c r="A164" s="144" t="s">
        <v>198</v>
      </c>
      <c r="B164" s="147" t="s">
        <v>127</v>
      </c>
      <c r="C164" s="133" t="s">
        <v>270</v>
      </c>
      <c r="D164" s="147" t="s">
        <v>69</v>
      </c>
      <c r="E164" s="133" t="s">
        <v>271</v>
      </c>
      <c r="F164" s="160">
        <v>8.9793649999999996</v>
      </c>
      <c r="G164" s="135">
        <v>0.0055310154074391183</v>
      </c>
      <c r="H164" s="134">
        <v>7.6989680227944852</v>
      </c>
      <c r="I164" s="134">
        <v>90.812281664794781</v>
      </c>
      <c r="J164" s="4"/>
      <c r="K164" s="120"/>
    </row>
    <row r="165" spans="1:11" ht="30.75" thickBot="1">
      <c r="A165" s="144" t="s">
        <v>198</v>
      </c>
      <c r="B165" s="145" t="s">
        <v>218</v>
      </c>
      <c r="C165" s="127"/>
      <c r="D165" s="145"/>
      <c r="E165" s="127"/>
      <c r="F165" s="158">
        <v>8.9793649999999996</v>
      </c>
      <c r="G165" s="129">
        <v>0.0055404975271899403</v>
      </c>
      <c r="H165" s="128">
        <v>7.6989680227944852</v>
      </c>
      <c r="I165" s="128">
        <v>90.812281664794781</v>
      </c>
      <c r="J165" s="4"/>
      <c r="K165" s="120"/>
    </row>
    <row r="166" spans="1:11" ht="15.75" thickBot="1">
      <c r="A166" s="146" t="s">
        <v>219</v>
      </c>
      <c r="B166" s="146"/>
      <c r="C166" s="130"/>
      <c r="D166" s="146"/>
      <c r="E166" s="130"/>
      <c r="F166" s="159">
        <v>801.59250099999997</v>
      </c>
      <c r="G166" s="132">
        <v>0.49460304482605388</v>
      </c>
      <c r="H166" s="131">
        <v>11.080542583568905</v>
      </c>
      <c r="I166" s="131">
        <v>86.777525067041282</v>
      </c>
      <c r="J166" s="4"/>
      <c r="K166" s="120"/>
    </row>
    <row r="167" spans="1:11" ht="15.75" thickBot="1">
      <c r="A167" s="144" t="s">
        <v>129</v>
      </c>
      <c r="B167" s="144" t="s">
        <v>223</v>
      </c>
      <c r="C167" s="313" t="s">
        <v>279</v>
      </c>
      <c r="D167" s="149" t="s">
        <v>64</v>
      </c>
      <c r="E167" s="117" t="s">
        <v>280</v>
      </c>
      <c r="F167" s="155">
        <v>15.440300000000001</v>
      </c>
      <c r="G167" s="119">
        <v>0.0095107546241279001</v>
      </c>
      <c r="H167" s="118">
        <v>32.135881103346435</v>
      </c>
      <c r="I167" s="118">
        <v>61.651283591963882</v>
      </c>
      <c r="J167" s="4"/>
      <c r="K167" s="120"/>
    </row>
    <row r="168" spans="1:11" ht="15.75" thickBot="1">
      <c r="A168" s="144" t="s">
        <v>129</v>
      </c>
      <c r="B168" s="144" t="s">
        <v>223</v>
      </c>
      <c r="C168" s="313"/>
      <c r="D168" s="150" t="s">
        <v>33</v>
      </c>
      <c r="E168" s="121" t="s">
        <v>280</v>
      </c>
      <c r="F168" s="156">
        <v>21.474139999999998</v>
      </c>
      <c r="G168" s="123">
        <v>0.013227416326377719</v>
      </c>
      <c r="H168" s="122">
        <v>24.902697756464288</v>
      </c>
      <c r="I168" s="122">
        <v>70.283147538714005</v>
      </c>
      <c r="J168" s="4"/>
      <c r="K168" s="120"/>
    </row>
    <row r="169" spans="1:11" ht="15.75" thickBot="1">
      <c r="A169" s="144" t="s">
        <v>129</v>
      </c>
      <c r="B169" s="144" t="s">
        <v>223</v>
      </c>
      <c r="C169" s="313"/>
      <c r="D169" s="150" t="s">
        <v>75</v>
      </c>
      <c r="E169" s="121" t="s">
        <v>280</v>
      </c>
      <c r="F169" s="156">
        <v>4.6070679999999999</v>
      </c>
      <c r="G169" s="123">
        <v>0.0028378135971886347</v>
      </c>
      <c r="H169" s="122">
        <v>32.171653207636616</v>
      </c>
      <c r="I169" s="122">
        <v>61.608935774770423</v>
      </c>
      <c r="J169" s="4"/>
      <c r="K169" s="120"/>
    </row>
    <row r="170" spans="1:11" ht="15.75" thickBot="1">
      <c r="A170" s="144" t="s">
        <v>129</v>
      </c>
      <c r="B170" s="144" t="s">
        <v>223</v>
      </c>
      <c r="C170" s="313"/>
      <c r="D170" s="150" t="s">
        <v>78</v>
      </c>
      <c r="E170" s="121" t="s">
        <v>280</v>
      </c>
      <c r="F170" s="156">
        <v>0.86137799999999998</v>
      </c>
      <c r="G170" s="123">
        <v>0.00053058261799460128</v>
      </c>
      <c r="H170" s="122">
        <v>36.846123304751224</v>
      </c>
      <c r="I170" s="122">
        <v>56.030626189663543</v>
      </c>
      <c r="J170" s="4"/>
      <c r="K170" s="120"/>
    </row>
    <row r="171" spans="1:11" ht="15.75" thickBot="1">
      <c r="A171" s="144" t="s">
        <v>129</v>
      </c>
      <c r="B171" s="144" t="s">
        <v>223</v>
      </c>
      <c r="C171" s="313"/>
      <c r="D171" s="150" t="s">
        <v>79</v>
      </c>
      <c r="E171" s="121" t="s">
        <v>280</v>
      </c>
      <c r="F171" s="156">
        <v>13.163209</v>
      </c>
      <c r="G171" s="123">
        <v>0.0081081359083121432</v>
      </c>
      <c r="H171" s="122">
        <v>30.552256216550234</v>
      </c>
      <c r="I171" s="122">
        <v>63.54117084086414</v>
      </c>
      <c r="J171" s="4"/>
      <c r="K171" s="120"/>
    </row>
    <row r="172" spans="1:11" ht="15.75" thickBot="1">
      <c r="A172" s="144" t="s">
        <v>129</v>
      </c>
      <c r="B172" s="144" t="s">
        <v>223</v>
      </c>
      <c r="C172" s="313"/>
      <c r="D172" s="150" t="s">
        <v>69</v>
      </c>
      <c r="E172" s="121" t="s">
        <v>280</v>
      </c>
      <c r="F172" s="156">
        <v>15.489326</v>
      </c>
      <c r="G172" s="123">
        <v>0.0095409531472267061</v>
      </c>
      <c r="H172" s="122">
        <v>33.46369228719184</v>
      </c>
      <c r="I172" s="122">
        <v>60.067090902083152</v>
      </c>
      <c r="J172" s="4"/>
      <c r="K172" s="120"/>
    </row>
    <row r="173" spans="1:11" ht="15.75" thickBot="1">
      <c r="A173" s="144" t="s">
        <v>129</v>
      </c>
      <c r="B173" s="144" t="s">
        <v>223</v>
      </c>
      <c r="C173" s="315" t="s">
        <v>270</v>
      </c>
      <c r="D173" s="150" t="s">
        <v>24</v>
      </c>
      <c r="E173" s="121" t="s">
        <v>280</v>
      </c>
      <c r="F173" s="156">
        <v>0.198323</v>
      </c>
      <c r="G173" s="123">
        <v>0.00012216092882398122</v>
      </c>
      <c r="H173" s="122">
        <v>28</v>
      </c>
      <c r="I173" s="122">
        <v>66.587000000000003</v>
      </c>
      <c r="J173" s="4"/>
      <c r="K173" s="120"/>
    </row>
    <row r="174" spans="1:11" ht="15.75" thickBot="1">
      <c r="A174" s="144" t="s">
        <v>129</v>
      </c>
      <c r="B174" s="144" t="s">
        <v>223</v>
      </c>
      <c r="C174" s="315"/>
      <c r="D174" s="150" t="s">
        <v>64</v>
      </c>
      <c r="E174" s="121" t="s">
        <v>280</v>
      </c>
      <c r="F174" s="156">
        <v>1.241069</v>
      </c>
      <c r="G174" s="123">
        <v>0.00076446071194288898</v>
      </c>
      <c r="H174" s="122">
        <v>30</v>
      </c>
      <c r="I174" s="122">
        <v>64.20</v>
      </c>
      <c r="J174" s="4"/>
      <c r="K174" s="120"/>
    </row>
    <row r="175" spans="1:11" ht="15.75" thickBot="1">
      <c r="A175" s="144" t="s">
        <v>129</v>
      </c>
      <c r="B175" s="144" t="s">
        <v>223</v>
      </c>
      <c r="C175" s="315"/>
      <c r="D175" s="150" t="s">
        <v>100</v>
      </c>
      <c r="E175" s="121" t="s">
        <v>280</v>
      </c>
      <c r="F175" s="156">
        <v>0.80946300000000004</v>
      </c>
      <c r="G175" s="123">
        <v>0.00049860455886935112</v>
      </c>
      <c r="H175" s="122">
        <v>32</v>
      </c>
      <c r="I175" s="122">
        <v>61.814000000000007</v>
      </c>
      <c r="J175" s="4"/>
      <c r="K175" s="120"/>
    </row>
    <row r="176" spans="1:11" ht="15.75" thickBot="1">
      <c r="A176" s="144" t="s">
        <v>129</v>
      </c>
      <c r="B176" s="144" t="s">
        <v>223</v>
      </c>
      <c r="C176" s="315"/>
      <c r="D176" s="150" t="s">
        <v>33</v>
      </c>
      <c r="E176" s="121" t="s">
        <v>280</v>
      </c>
      <c r="F176" s="156">
        <v>1.4729840000000001</v>
      </c>
      <c r="G176" s="123">
        <v>0.00090731328984970563</v>
      </c>
      <c r="H176" s="122">
        <v>20.006836462582079</v>
      </c>
      <c r="I176" s="122">
        <v>76.125175154652055</v>
      </c>
      <c r="J176" s="4"/>
      <c r="K176" s="120"/>
    </row>
    <row r="177" spans="1:11" ht="15.75" thickBot="1">
      <c r="A177" s="144" t="s">
        <v>129</v>
      </c>
      <c r="B177" s="144" t="s">
        <v>223</v>
      </c>
      <c r="C177" s="315"/>
      <c r="D177" s="150" t="s">
        <v>75</v>
      </c>
      <c r="E177" s="121" t="s">
        <v>280</v>
      </c>
      <c r="F177" s="156">
        <v>4.6930259999999997</v>
      </c>
      <c r="G177" s="123">
        <v>0.0028907611076632229</v>
      </c>
      <c r="H177" s="122">
        <v>30.388246304196908</v>
      </c>
      <c r="I177" s="122">
        <v>63.736995805265082</v>
      </c>
      <c r="J177" s="4"/>
      <c r="K177" s="120"/>
    </row>
    <row r="178" spans="1:11" ht="15.75" thickBot="1">
      <c r="A178" s="144" t="s">
        <v>129</v>
      </c>
      <c r="B178" s="144" t="s">
        <v>223</v>
      </c>
      <c r="C178" s="315"/>
      <c r="D178" s="150" t="s">
        <v>78</v>
      </c>
      <c r="E178" s="121" t="s">
        <v>280</v>
      </c>
      <c r="F178" s="156">
        <v>5.5443259999999999</v>
      </c>
      <c r="G178" s="123">
        <v>0.0034151359845451539</v>
      </c>
      <c r="H178" s="122">
        <v>31</v>
      </c>
      <c r="I178" s="122">
        <v>63.006999999999998</v>
      </c>
      <c r="J178" s="4"/>
      <c r="K178" s="120"/>
    </row>
    <row r="179" spans="1:11" ht="15.75" thickBot="1">
      <c r="A179" s="144" t="s">
        <v>129</v>
      </c>
      <c r="B179" s="144" t="s">
        <v>223</v>
      </c>
      <c r="C179" s="315"/>
      <c r="D179" s="150" t="s">
        <v>79</v>
      </c>
      <c r="E179" s="121" t="s">
        <v>280</v>
      </c>
      <c r="F179" s="156">
        <v>12.452387999999999</v>
      </c>
      <c r="G179" s="123">
        <v>0.007670291817674188</v>
      </c>
      <c r="H179" s="122">
        <v>30.394185115336914</v>
      </c>
      <c r="I179" s="122">
        <v>63.72992496836752</v>
      </c>
      <c r="J179" s="4"/>
      <c r="K179" s="120"/>
    </row>
    <row r="180" spans="1:11" ht="15.75" thickBot="1">
      <c r="A180" s="144" t="s">
        <v>129</v>
      </c>
      <c r="B180" s="144" t="s">
        <v>223</v>
      </c>
      <c r="C180" s="315"/>
      <c r="D180" s="150" t="s">
        <v>104</v>
      </c>
      <c r="E180" s="121" t="s">
        <v>280</v>
      </c>
      <c r="F180" s="156">
        <v>2.4800779999999998</v>
      </c>
      <c r="G180" s="123">
        <v>0.0015276525266152776</v>
      </c>
      <c r="H180" s="122">
        <v>26.710800628044762</v>
      </c>
      <c r="I180" s="122">
        <v>68.125761160334477</v>
      </c>
      <c r="J180" s="4"/>
      <c r="K180" s="120"/>
    </row>
    <row r="181" spans="1:11" ht="15.75" thickBot="1">
      <c r="A181" s="144" t="s">
        <v>129</v>
      </c>
      <c r="B181" s="144" t="s">
        <v>223</v>
      </c>
      <c r="C181" s="315"/>
      <c r="D181" s="151" t="s">
        <v>69</v>
      </c>
      <c r="E181" s="124" t="s">
        <v>280</v>
      </c>
      <c r="F181" s="157">
        <v>3.2254909999999999</v>
      </c>
      <c r="G181" s="126">
        <v>0.0019868042358848546</v>
      </c>
      <c r="H181" s="125">
        <v>37</v>
      </c>
      <c r="I181" s="125">
        <v>55.847000000000001</v>
      </c>
      <c r="J181" s="4"/>
      <c r="K181" s="120"/>
    </row>
    <row r="182" spans="1:11" ht="15.75" thickBot="1">
      <c r="A182" s="144" t="s">
        <v>129</v>
      </c>
      <c r="B182" s="146" t="s">
        <v>224</v>
      </c>
      <c r="C182" s="130"/>
      <c r="D182" s="146"/>
      <c r="E182" s="130"/>
      <c r="F182" s="159">
        <v>103.152569</v>
      </c>
      <c r="G182" s="132">
        <v>0.063647769465634788</v>
      </c>
      <c r="H182" s="131">
        <v>30.13124867496029</v>
      </c>
      <c r="I182" s="131">
        <v>64.043682569253335</v>
      </c>
      <c r="J182" s="4"/>
      <c r="K182" s="120"/>
    </row>
    <row r="183" spans="1:11" ht="15.75" thickBot="1">
      <c r="A183" s="144" t="s">
        <v>129</v>
      </c>
      <c r="B183" s="144" t="s">
        <v>225</v>
      </c>
      <c r="C183" s="311" t="s">
        <v>270</v>
      </c>
      <c r="D183" s="149" t="s">
        <v>80</v>
      </c>
      <c r="E183" s="117" t="s">
        <v>280</v>
      </c>
      <c r="F183" s="155">
        <v>99.834209000000001</v>
      </c>
      <c r="G183" s="119">
        <v>0.061494832671185218</v>
      </c>
      <c r="H183" s="118">
        <v>34.194455710066279</v>
      </c>
      <c r="I183" s="118">
        <v>59.195259527192725</v>
      </c>
      <c r="J183" s="4"/>
      <c r="K183" s="120"/>
    </row>
    <row r="184" spans="1:11" ht="15.75" thickBot="1">
      <c r="A184" s="144" t="s">
        <v>129</v>
      </c>
      <c r="B184" s="144" t="s">
        <v>225</v>
      </c>
      <c r="C184" s="311"/>
      <c r="D184" s="151" t="s">
        <v>56</v>
      </c>
      <c r="E184" s="124" t="s">
        <v>280</v>
      </c>
      <c r="F184" s="157">
        <v>9.1205859999999994</v>
      </c>
      <c r="G184" s="126">
        <v>0.0056180032430882942</v>
      </c>
      <c r="H184" s="125">
        <v>41</v>
      </c>
      <c r="I184" s="125">
        <v>51.073999999999991</v>
      </c>
      <c r="J184" s="4"/>
      <c r="K184" s="120"/>
    </row>
    <row r="185" spans="1:11" ht="15.75" thickBot="1">
      <c r="A185" s="144" t="s">
        <v>129</v>
      </c>
      <c r="B185" s="146" t="s">
        <v>226</v>
      </c>
      <c r="C185" s="130"/>
      <c r="D185" s="146"/>
      <c r="E185" s="130"/>
      <c r="F185" s="159">
        <v>108.954795</v>
      </c>
      <c r="G185" s="132">
        <v>0.067227891089513214</v>
      </c>
      <c r="H185" s="131">
        <v>34.764146580239995</v>
      </c>
      <c r="I185" s="131">
        <v>58.515430374688862</v>
      </c>
      <c r="J185" s="4"/>
      <c r="K185" s="120"/>
    </row>
    <row r="186" spans="1:11" ht="15.75" thickBot="1">
      <c r="A186" s="144" t="s">
        <v>129</v>
      </c>
      <c r="B186" s="144" t="s">
        <v>67</v>
      </c>
      <c r="C186" s="311" t="s">
        <v>270</v>
      </c>
      <c r="D186" s="149" t="s">
        <v>100</v>
      </c>
      <c r="E186" s="117" t="s">
        <v>271</v>
      </c>
      <c r="F186" s="155">
        <v>0.35086299999999998</v>
      </c>
      <c r="G186" s="119">
        <v>0.000216120923795871</v>
      </c>
      <c r="H186" s="118">
        <v>26</v>
      </c>
      <c r="I186" s="118">
        <v>68.974000000000004</v>
      </c>
      <c r="J186" s="4"/>
      <c r="K186" s="120"/>
    </row>
    <row r="187" spans="1:11" ht="15.75" thickBot="1">
      <c r="A187" s="144" t="s">
        <v>129</v>
      </c>
      <c r="B187" s="144" t="s">
        <v>67</v>
      </c>
      <c r="C187" s="311"/>
      <c r="D187" s="150" t="s">
        <v>33</v>
      </c>
      <c r="E187" s="121" t="s">
        <v>271</v>
      </c>
      <c r="F187" s="156">
        <v>0.54754199999999997</v>
      </c>
      <c r="G187" s="123">
        <v>0.00033726919868164726</v>
      </c>
      <c r="H187" s="122">
        <v>1</v>
      </c>
      <c r="I187" s="122">
        <v>98.807000000000002</v>
      </c>
      <c r="J187" s="4"/>
      <c r="K187" s="120"/>
    </row>
    <row r="188" spans="1:11" ht="15.75" thickBot="1">
      <c r="A188" s="144" t="s">
        <v>129</v>
      </c>
      <c r="B188" s="144" t="s">
        <v>67</v>
      </c>
      <c r="C188" s="311"/>
      <c r="D188" s="150" t="s">
        <v>35</v>
      </c>
      <c r="E188" s="121" t="s">
        <v>271</v>
      </c>
      <c r="F188" s="156">
        <v>17.699138000000001</v>
      </c>
      <c r="G188" s="123">
        <v>0.010902130047769656</v>
      </c>
      <c r="H188" s="122">
        <v>18.184160211644205</v>
      </c>
      <c r="I188" s="122">
        <v>78.300641407621129</v>
      </c>
      <c r="J188" s="4"/>
      <c r="K188" s="120"/>
    </row>
    <row r="189" spans="1:11" ht="15.75" thickBot="1">
      <c r="A189" s="144" t="s">
        <v>129</v>
      </c>
      <c r="B189" s="144" t="s">
        <v>67</v>
      </c>
      <c r="C189" s="311"/>
      <c r="D189" s="150" t="s">
        <v>78</v>
      </c>
      <c r="E189" s="121" t="s">
        <v>271</v>
      </c>
      <c r="F189" s="156">
        <v>3.275792</v>
      </c>
      <c r="G189" s="123">
        <v>0.0020177881201583637</v>
      </c>
      <c r="H189" s="122">
        <v>25.702827591007001</v>
      </c>
      <c r="I189" s="122">
        <v>69.328540912854052</v>
      </c>
      <c r="J189" s="4"/>
      <c r="K189" s="120"/>
    </row>
    <row r="190" spans="1:11" ht="15.75" thickBot="1">
      <c r="A190" s="144" t="s">
        <v>129</v>
      </c>
      <c r="B190" s="144" t="s">
        <v>67</v>
      </c>
      <c r="C190" s="311"/>
      <c r="D190" s="152" t="s">
        <v>69</v>
      </c>
      <c r="E190" s="136" t="s">
        <v>271</v>
      </c>
      <c r="F190" s="161">
        <v>2.5127739999999998</v>
      </c>
      <c r="G190" s="138">
        <v>0.0015477922669824005</v>
      </c>
      <c r="H190" s="137">
        <v>19</v>
      </c>
      <c r="I190" s="137">
        <v>77.326999999999998</v>
      </c>
      <c r="J190" s="4"/>
      <c r="K190" s="120"/>
    </row>
    <row r="191" spans="1:11" ht="15.75" thickBot="1">
      <c r="A191" s="144" t="s">
        <v>129</v>
      </c>
      <c r="B191" s="146" t="s">
        <v>202</v>
      </c>
      <c r="C191" s="130"/>
      <c r="D191" s="146"/>
      <c r="E191" s="130"/>
      <c r="F191" s="159">
        <v>24.386109000000001</v>
      </c>
      <c r="G191" s="132">
        <v>0.015046852044914573</v>
      </c>
      <c r="H191" s="131">
        <v>19.0048262311958</v>
      </c>
      <c r="I191" s="131">
        <v>77.32133156257116</v>
      </c>
      <c r="J191" s="4"/>
      <c r="K191" s="120"/>
    </row>
    <row r="192" spans="1:11" ht="15.75" thickBot="1">
      <c r="A192" s="144" t="s">
        <v>129</v>
      </c>
      <c r="B192" s="147" t="s">
        <v>281</v>
      </c>
      <c r="C192" s="133" t="s">
        <v>270</v>
      </c>
      <c r="D192" s="147" t="s">
        <v>69</v>
      </c>
      <c r="E192" s="133" t="s">
        <v>271</v>
      </c>
      <c r="F192" s="160">
        <v>2.732532</v>
      </c>
      <c r="G192" s="135">
        <v>0.0016831565030846199</v>
      </c>
      <c r="H192" s="134">
        <v>18.575071398980871</v>
      </c>
      <c r="I192" s="134">
        <v>77.833939821015804</v>
      </c>
      <c r="J192" s="4"/>
      <c r="K192" s="120"/>
    </row>
    <row r="193" spans="1:11" ht="15.75" thickBot="1">
      <c r="A193" s="144" t="s">
        <v>129</v>
      </c>
      <c r="B193" s="146" t="s">
        <v>282</v>
      </c>
      <c r="C193" s="130"/>
      <c r="D193" s="146"/>
      <c r="E193" s="130"/>
      <c r="F193" s="159">
        <v>2.732532</v>
      </c>
      <c r="G193" s="132">
        <v>0.0016860420295830921</v>
      </c>
      <c r="H193" s="131">
        <v>18.575071398980871</v>
      </c>
      <c r="I193" s="131">
        <v>77.833939821015804</v>
      </c>
      <c r="J193" s="4"/>
      <c r="K193" s="120"/>
    </row>
    <row r="194" spans="1:11" ht="15.75" thickBot="1">
      <c r="A194" s="144" t="s">
        <v>129</v>
      </c>
      <c r="B194" s="144" t="s">
        <v>283</v>
      </c>
      <c r="C194" s="311" t="s">
        <v>270</v>
      </c>
      <c r="D194" s="149" t="s">
        <v>33</v>
      </c>
      <c r="E194" s="117" t="s">
        <v>280</v>
      </c>
      <c r="F194" s="155">
        <v>0.037232000000000001</v>
      </c>
      <c r="G194" s="119">
        <v>2.2933778240418254E-05</v>
      </c>
      <c r="H194" s="118">
        <v>31</v>
      </c>
      <c r="I194" s="118">
        <v>63.006999999999998</v>
      </c>
      <c r="J194" s="4"/>
      <c r="K194" s="120"/>
    </row>
    <row r="195" spans="1:11" ht="15.75" thickBot="1">
      <c r="A195" s="144" t="s">
        <v>129</v>
      </c>
      <c r="B195" s="144" t="s">
        <v>283</v>
      </c>
      <c r="C195" s="311"/>
      <c r="D195" s="150" t="s">
        <v>35</v>
      </c>
      <c r="E195" s="121" t="s">
        <v>280</v>
      </c>
      <c r="F195" s="156">
        <v>0.0027420000000000001</v>
      </c>
      <c r="G195" s="123">
        <v>1.6889885027725303E-06</v>
      </c>
      <c r="H195" s="122">
        <v>41</v>
      </c>
      <c r="I195" s="122">
        <v>51.073999999999998</v>
      </c>
      <c r="J195" s="4"/>
      <c r="K195" s="120"/>
    </row>
    <row r="196" spans="1:11" ht="15.75" thickBot="1">
      <c r="A196" s="144" t="s">
        <v>129</v>
      </c>
      <c r="B196" s="144" t="s">
        <v>283</v>
      </c>
      <c r="C196" s="311"/>
      <c r="D196" s="151" t="s">
        <v>78</v>
      </c>
      <c r="E196" s="124" t="s">
        <v>280</v>
      </c>
      <c r="F196" s="157">
        <v>0.204018</v>
      </c>
      <c r="G196" s="126">
        <v>0.00012566887540432024</v>
      </c>
      <c r="H196" s="125">
        <v>41</v>
      </c>
      <c r="I196" s="125">
        <v>51.074000000000005</v>
      </c>
      <c r="J196" s="4"/>
      <c r="K196" s="120"/>
    </row>
    <row r="197" spans="1:11" ht="15.75" thickBot="1">
      <c r="A197" s="144" t="s">
        <v>129</v>
      </c>
      <c r="B197" s="146" t="s">
        <v>284</v>
      </c>
      <c r="C197" s="130"/>
      <c r="D197" s="146"/>
      <c r="E197" s="130"/>
      <c r="F197" s="159">
        <v>0.24399199999999999</v>
      </c>
      <c r="G197" s="132">
        <v>0.00015054929526242978</v>
      </c>
      <c r="H197" s="131">
        <v>39.474048329453424</v>
      </c>
      <c r="I197" s="131">
        <v>52.894918128463217</v>
      </c>
      <c r="J197" s="4"/>
      <c r="K197" s="120"/>
    </row>
    <row r="198" spans="1:11" ht="15.75" thickBot="1">
      <c r="A198" s="144" t="s">
        <v>129</v>
      </c>
      <c r="B198" s="147" t="s">
        <v>285</v>
      </c>
      <c r="C198" s="133" t="s">
        <v>270</v>
      </c>
      <c r="D198" s="147" t="s">
        <v>89</v>
      </c>
      <c r="E198" s="133" t="s">
        <v>280</v>
      </c>
      <c r="F198" s="160">
        <v>0.12756000000000001</v>
      </c>
      <c r="G198" s="135">
        <v>7.8573075643203488E-05</v>
      </c>
      <c r="H198" s="134">
        <v>22</v>
      </c>
      <c r="I198" s="134">
        <v>73.747</v>
      </c>
      <c r="J198" s="4"/>
      <c r="K198" s="120"/>
    </row>
    <row r="199" spans="1:11" ht="15.75" thickBot="1">
      <c r="A199" s="144" t="s">
        <v>129</v>
      </c>
      <c r="B199" s="146" t="s">
        <v>286</v>
      </c>
      <c r="C199" s="130"/>
      <c r="D199" s="146"/>
      <c r="E199" s="130"/>
      <c r="F199" s="159">
        <v>0.12756000000000001</v>
      </c>
      <c r="G199" s="132">
        <v>7.870777772908761E-05</v>
      </c>
      <c r="H199" s="131">
        <v>22</v>
      </c>
      <c r="I199" s="131">
        <v>73.747</v>
      </c>
      <c r="J199" s="4"/>
      <c r="K199" s="120"/>
    </row>
    <row r="200" spans="1:11" ht="15.75" thickBot="1">
      <c r="A200" s="144" t="s">
        <v>129</v>
      </c>
      <c r="B200" s="144" t="s">
        <v>227</v>
      </c>
      <c r="C200" s="311" t="s">
        <v>270</v>
      </c>
      <c r="D200" s="149" t="s">
        <v>24</v>
      </c>
      <c r="E200" s="117" t="s">
        <v>271</v>
      </c>
      <c r="F200" s="155">
        <v>36.478994999999998</v>
      </c>
      <c r="G200" s="119">
        <v>0.022469950090334288</v>
      </c>
      <c r="H200" s="118">
        <v>16.742986587212723</v>
      </c>
      <c r="I200" s="118">
        <v>80.02061593947424</v>
      </c>
      <c r="J200" s="4"/>
      <c r="K200" s="120"/>
    </row>
    <row r="201" spans="1:11" ht="15.75" thickBot="1">
      <c r="A201" s="144" t="s">
        <v>129</v>
      </c>
      <c r="B201" s="144" t="s">
        <v>227</v>
      </c>
      <c r="C201" s="311"/>
      <c r="D201" s="150" t="s">
        <v>33</v>
      </c>
      <c r="E201" s="121" t="s">
        <v>271</v>
      </c>
      <c r="F201" s="156">
        <v>83.813530999999998</v>
      </c>
      <c r="G201" s="123">
        <v>0.051626582872271724</v>
      </c>
      <c r="H201" s="122">
        <v>11.458938736276366</v>
      </c>
      <c r="I201" s="122">
        <v>86.325998558418888</v>
      </c>
      <c r="J201" s="4"/>
      <c r="K201" s="120"/>
    </row>
    <row r="202" spans="1:11" ht="15.75" thickBot="1">
      <c r="A202" s="144" t="s">
        <v>129</v>
      </c>
      <c r="B202" s="144" t="s">
        <v>227</v>
      </c>
      <c r="C202" s="311"/>
      <c r="D202" s="150" t="s">
        <v>35</v>
      </c>
      <c r="E202" s="121" t="s">
        <v>271</v>
      </c>
      <c r="F202" s="156">
        <v>16.915151000000002</v>
      </c>
      <c r="G202" s="123">
        <v>0.01041921792912519</v>
      </c>
      <c r="H202" s="122">
        <v>17.930685454714535</v>
      </c>
      <c r="I202" s="122">
        <v>78.602942508760336</v>
      </c>
      <c r="J202" s="4"/>
      <c r="K202" s="120"/>
    </row>
    <row r="203" spans="1:11" ht="15.75" thickBot="1">
      <c r="A203" s="144" t="s">
        <v>129</v>
      </c>
      <c r="B203" s="144" t="s">
        <v>227</v>
      </c>
      <c r="C203" s="311"/>
      <c r="D203" s="150" t="s">
        <v>45</v>
      </c>
      <c r="E203" s="121" t="s">
        <v>271</v>
      </c>
      <c r="F203" s="156">
        <v>1.05911</v>
      </c>
      <c r="G203" s="123">
        <v>0.00065237950881524972</v>
      </c>
      <c r="H203" s="122">
        <v>23</v>
      </c>
      <c r="I203" s="122">
        <v>72.554000000000002</v>
      </c>
      <c r="J203" s="4"/>
      <c r="K203" s="120"/>
    </row>
    <row r="204" spans="1:11" ht="15.75" thickBot="1">
      <c r="A204" s="144" t="s">
        <v>129</v>
      </c>
      <c r="B204" s="144" t="s">
        <v>227</v>
      </c>
      <c r="C204" s="311"/>
      <c r="D204" s="151" t="s">
        <v>78</v>
      </c>
      <c r="E204" s="124" t="s">
        <v>271</v>
      </c>
      <c r="F204" s="157">
        <v>21.106137</v>
      </c>
      <c r="G204" s="126">
        <v>0.013000737684515647</v>
      </c>
      <c r="H204" s="125">
        <v>28.929643733479036</v>
      </c>
      <c r="I204" s="125">
        <v>65.477614522922877</v>
      </c>
      <c r="J204" s="4"/>
      <c r="K204" s="120"/>
    </row>
    <row r="205" spans="1:11" ht="15.75" thickBot="1">
      <c r="A205" s="144" t="s">
        <v>129</v>
      </c>
      <c r="B205" s="146" t="s">
        <v>228</v>
      </c>
      <c r="C205" s="130"/>
      <c r="D205" s="146"/>
      <c r="E205" s="130"/>
      <c r="F205" s="159">
        <v>159.37292400000001</v>
      </c>
      <c r="G205" s="132">
        <v>0.098337164300931104</v>
      </c>
      <c r="H205" s="131">
        <v>15.745674886406677</v>
      </c>
      <c r="I205" s="131">
        <v>81.210539979231342</v>
      </c>
      <c r="J205" s="4"/>
      <c r="K205" s="120"/>
    </row>
    <row r="206" spans="1:11" ht="15.75" thickBot="1">
      <c r="A206" s="144" t="s">
        <v>129</v>
      </c>
      <c r="B206" s="144" t="s">
        <v>134</v>
      </c>
      <c r="C206" s="311" t="s">
        <v>270</v>
      </c>
      <c r="D206" s="144" t="s">
        <v>33</v>
      </c>
      <c r="E206" s="117" t="s">
        <v>287</v>
      </c>
      <c r="F206" s="155">
        <v>0.058332000000000002</v>
      </c>
      <c r="G206" s="119">
        <v>3.5930735719812997E-05</v>
      </c>
      <c r="H206" s="118">
        <v>40</v>
      </c>
      <c r="I206" s="118">
        <v>52.267000000000003</v>
      </c>
      <c r="J206" s="4"/>
      <c r="K206" s="120"/>
    </row>
    <row r="207" spans="1:11" ht="15.75" thickBot="1">
      <c r="A207" s="144" t="s">
        <v>129</v>
      </c>
      <c r="B207" s="144" t="s">
        <v>134</v>
      </c>
      <c r="C207" s="311"/>
      <c r="D207" s="153"/>
      <c r="E207" s="121" t="s">
        <v>280</v>
      </c>
      <c r="F207" s="156">
        <v>74.876549999999995</v>
      </c>
      <c r="G207" s="123">
        <v>0.046121674718188371</v>
      </c>
      <c r="H207" s="122">
        <v>33.508177793982227</v>
      </c>
      <c r="I207" s="122">
        <v>60.013779339312521</v>
      </c>
      <c r="J207" s="4"/>
      <c r="K207" s="120"/>
    </row>
    <row r="208" spans="1:11" ht="15.75" thickBot="1">
      <c r="A208" s="144" t="s">
        <v>129</v>
      </c>
      <c r="B208" s="144" t="s">
        <v>134</v>
      </c>
      <c r="C208" s="311"/>
      <c r="D208" s="150" t="s">
        <v>35</v>
      </c>
      <c r="E208" s="121" t="s">
        <v>280</v>
      </c>
      <c r="F208" s="156">
        <v>3.9434300000000002</v>
      </c>
      <c r="G208" s="123">
        <v>0.0024290327977710721</v>
      </c>
      <c r="H208" s="122">
        <v>37.862113946488208</v>
      </c>
      <c r="I208" s="122">
        <v>54.818414298719652</v>
      </c>
      <c r="J208" s="4"/>
      <c r="K208" s="120"/>
    </row>
    <row r="209" spans="1:11" ht="15.75" thickBot="1">
      <c r="A209" s="144" t="s">
        <v>129</v>
      </c>
      <c r="B209" s="144" t="s">
        <v>134</v>
      </c>
      <c r="C209" s="311"/>
      <c r="D209" s="154" t="s">
        <v>55</v>
      </c>
      <c r="E209" s="121" t="s">
        <v>288</v>
      </c>
      <c r="F209" s="156">
        <v>2.8989530000000001</v>
      </c>
      <c r="G209" s="123">
        <v>0.0017856667713632148</v>
      </c>
      <c r="H209" s="122">
        <v>40</v>
      </c>
      <c r="I209" s="122">
        <v>52.267000000000003</v>
      </c>
      <c r="J209" s="4"/>
      <c r="K209" s="120"/>
    </row>
    <row r="210" spans="1:11" ht="15.75" thickBot="1">
      <c r="A210" s="144" t="s">
        <v>129</v>
      </c>
      <c r="B210" s="144" t="s">
        <v>134</v>
      </c>
      <c r="C210" s="311"/>
      <c r="D210" s="152"/>
      <c r="E210" s="124" t="s">
        <v>280</v>
      </c>
      <c r="F210" s="157">
        <v>43.423313</v>
      </c>
      <c r="G210" s="126">
        <v>0.026747438515424125</v>
      </c>
      <c r="H210" s="125">
        <v>40</v>
      </c>
      <c r="I210" s="125">
        <v>52.266999999999989</v>
      </c>
      <c r="J210" s="4"/>
      <c r="K210" s="120"/>
    </row>
    <row r="211" spans="1:11" ht="15.75" thickBot="1">
      <c r="A211" s="144" t="s">
        <v>129</v>
      </c>
      <c r="B211" s="146" t="s">
        <v>232</v>
      </c>
      <c r="C211" s="130"/>
      <c r="D211" s="146"/>
      <c r="E211" s="130"/>
      <c r="F211" s="159">
        <v>125.20057799999999</v>
      </c>
      <c r="G211" s="132">
        <v>0.077251954098285475</v>
      </c>
      <c r="H211" s="131">
        <v>36.050211094073383</v>
      </c>
      <c r="I211" s="131">
        <v>56.98034432838638</v>
      </c>
      <c r="J211" s="4"/>
      <c r="K211" s="120"/>
    </row>
    <row r="212" spans="1:11" ht="15.75" thickBot="1">
      <c r="A212" s="144" t="s">
        <v>129</v>
      </c>
      <c r="B212" s="144" t="s">
        <v>135</v>
      </c>
      <c r="C212" s="311" t="s">
        <v>270</v>
      </c>
      <c r="D212" s="149" t="s">
        <v>93</v>
      </c>
      <c r="E212" s="117" t="s">
        <v>280</v>
      </c>
      <c r="F212" s="155">
        <v>10.112181</v>
      </c>
      <c r="G212" s="119">
        <v>0.0062287955678172243</v>
      </c>
      <c r="H212" s="118">
        <v>26.348102847447056</v>
      </c>
      <c r="I212" s="118">
        <v>68.558069684175933</v>
      </c>
      <c r="J212" s="4"/>
      <c r="K212" s="120"/>
    </row>
    <row r="213" spans="1:11" ht="15.75" thickBot="1">
      <c r="A213" s="144" t="s">
        <v>129</v>
      </c>
      <c r="B213" s="144" t="s">
        <v>135</v>
      </c>
      <c r="C213" s="311"/>
      <c r="D213" s="150" t="s">
        <v>136</v>
      </c>
      <c r="E213" s="121" t="s">
        <v>280</v>
      </c>
      <c r="F213" s="156">
        <v>1.8592569999999999</v>
      </c>
      <c r="G213" s="123">
        <v>0.001145245695368106</v>
      </c>
      <c r="H213" s="122">
        <v>14.58648535409575</v>
      </c>
      <c r="I213" s="122">
        <v>82.593730566027176</v>
      </c>
      <c r="J213" s="4"/>
      <c r="K213" s="120"/>
    </row>
    <row r="214" spans="1:11" ht="15.75" thickBot="1">
      <c r="A214" s="144" t="s">
        <v>129</v>
      </c>
      <c r="B214" s="144" t="s">
        <v>135</v>
      </c>
      <c r="C214" s="311"/>
      <c r="D214" s="150" t="s">
        <v>82</v>
      </c>
      <c r="E214" s="121" t="s">
        <v>280</v>
      </c>
      <c r="F214" s="156">
        <v>3.427489</v>
      </c>
      <c r="G214" s="123">
        <v>0.0021112288528006263</v>
      </c>
      <c r="H214" s="122">
        <v>19.092057188221464</v>
      </c>
      <c r="I214" s="122">
        <v>77.217016253006193</v>
      </c>
      <c r="J214" s="4"/>
      <c r="K214" s="120"/>
    </row>
    <row r="215" spans="1:11" ht="15.75" thickBot="1">
      <c r="A215" s="144" t="s">
        <v>129</v>
      </c>
      <c r="B215" s="144" t="s">
        <v>135</v>
      </c>
      <c r="C215" s="311"/>
      <c r="D215" s="151" t="s">
        <v>48</v>
      </c>
      <c r="E215" s="124" t="s">
        <v>280</v>
      </c>
      <c r="F215" s="157">
        <v>10.002869</v>
      </c>
      <c r="G215" s="126">
        <v>0.0061614627045002762</v>
      </c>
      <c r="H215" s="125">
        <v>21.240487604106381</v>
      </c>
      <c r="I215" s="125">
        <v>74.653562530709948</v>
      </c>
      <c r="J215" s="4"/>
      <c r="K215" s="120"/>
    </row>
    <row r="216" spans="1:11" ht="15.75" thickBot="1">
      <c r="A216" s="144" t="s">
        <v>129</v>
      </c>
      <c r="B216" s="146" t="s">
        <v>233</v>
      </c>
      <c r="C216" s="130"/>
      <c r="D216" s="146"/>
      <c r="E216" s="130"/>
      <c r="F216" s="159">
        <v>25.401796000000001</v>
      </c>
      <c r="G216" s="132">
        <v>0.015673556863339815</v>
      </c>
      <c r="H216" s="131">
        <v>22.496851836775637</v>
      </c>
      <c r="I216" s="131">
        <v>73.154073891704343</v>
      </c>
      <c r="J216" s="4"/>
      <c r="K216" s="120"/>
    </row>
    <row r="217" spans="1:11" ht="15.75" thickBot="1">
      <c r="A217" s="144" t="s">
        <v>129</v>
      </c>
      <c r="B217" s="144" t="s">
        <v>138</v>
      </c>
      <c r="C217" s="311" t="s">
        <v>270</v>
      </c>
      <c r="D217" s="149" t="s">
        <v>35</v>
      </c>
      <c r="E217" s="117" t="s">
        <v>280</v>
      </c>
      <c r="F217" s="155">
        <v>0.085107000000000002</v>
      </c>
      <c r="G217" s="119">
        <v>5.2423320388571023E-05</v>
      </c>
      <c r="H217" s="118">
        <v>41</v>
      </c>
      <c r="I217" s="118">
        <v>51.073999999999998</v>
      </c>
      <c r="J217" s="4"/>
      <c r="K217" s="120"/>
    </row>
    <row r="218" spans="1:11" ht="15.75" thickBot="1">
      <c r="A218" s="144" t="s">
        <v>129</v>
      </c>
      <c r="B218" s="144" t="s">
        <v>138</v>
      </c>
      <c r="C218" s="311"/>
      <c r="D218" s="151" t="s">
        <v>103</v>
      </c>
      <c r="E218" s="124" t="s">
        <v>280</v>
      </c>
      <c r="F218" s="157">
        <v>1.14733</v>
      </c>
      <c r="G218" s="126">
        <v>0.000706720342409193</v>
      </c>
      <c r="H218" s="125">
        <v>26</v>
      </c>
      <c r="I218" s="125">
        <v>68.974000000000004</v>
      </c>
      <c r="J218" s="4"/>
      <c r="K218" s="120"/>
    </row>
    <row r="219" spans="1:11" ht="15.75" thickBot="1">
      <c r="A219" s="144" t="s">
        <v>129</v>
      </c>
      <c r="B219" s="146" t="s">
        <v>289</v>
      </c>
      <c r="C219" s="130"/>
      <c r="D219" s="146"/>
      <c r="E219" s="130"/>
      <c r="F219" s="159">
        <v>1.232437</v>
      </c>
      <c r="G219" s="132">
        <v>0.00076044510395973297</v>
      </c>
      <c r="H219" s="131">
        <v>27.035837937355012</v>
      </c>
      <c r="I219" s="131">
        <v>67.737900061423019</v>
      </c>
      <c r="J219" s="4"/>
      <c r="K219" s="120"/>
    </row>
    <row r="220" spans="1:11" ht="15.75" thickBot="1">
      <c r="A220" s="144" t="s">
        <v>129</v>
      </c>
      <c r="B220" s="144" t="s">
        <v>139</v>
      </c>
      <c r="C220" s="313" t="s">
        <v>279</v>
      </c>
      <c r="D220" s="149" t="s">
        <v>33</v>
      </c>
      <c r="E220" s="117" t="s">
        <v>280</v>
      </c>
      <c r="F220" s="155">
        <v>8.1322969999999994</v>
      </c>
      <c r="G220" s="119">
        <v>0.005009247313687651</v>
      </c>
      <c r="H220" s="118">
        <v>32.301499441055832</v>
      </c>
      <c r="I220" s="118">
        <v>61.453877333673375</v>
      </c>
      <c r="J220" s="4"/>
      <c r="K220" s="120"/>
    </row>
    <row r="221" spans="1:11" ht="15.75" thickBot="1">
      <c r="A221" s="144" t="s">
        <v>129</v>
      </c>
      <c r="B221" s="144" t="s">
        <v>139</v>
      </c>
      <c r="C221" s="313"/>
      <c r="D221" s="150" t="s">
        <v>80</v>
      </c>
      <c r="E221" s="121" t="s">
        <v>280</v>
      </c>
      <c r="F221" s="156">
        <v>2.682436</v>
      </c>
      <c r="G221" s="123">
        <v>0.0016522988925686125</v>
      </c>
      <c r="H221" s="122">
        <v>31</v>
      </c>
      <c r="I221" s="122">
        <v>63.006999999999998</v>
      </c>
      <c r="J221" s="4"/>
      <c r="K221" s="120"/>
    </row>
    <row r="222" spans="1:11" ht="15.75" thickBot="1">
      <c r="A222" s="144" t="s">
        <v>129</v>
      </c>
      <c r="B222" s="144" t="s">
        <v>139</v>
      </c>
      <c r="C222" s="313"/>
      <c r="D222" s="154" t="s">
        <v>55</v>
      </c>
      <c r="E222" s="121" t="s">
        <v>288</v>
      </c>
      <c r="F222" s="156">
        <v>25.346259</v>
      </c>
      <c r="G222" s="123">
        <v>0.015612523719655278</v>
      </c>
      <c r="H222" s="122">
        <v>36.427252084814569</v>
      </c>
      <c r="I222" s="122">
        <v>56.531074636773816</v>
      </c>
      <c r="J222" s="4"/>
      <c r="K222" s="120"/>
    </row>
    <row r="223" spans="1:11" ht="15.75" thickBot="1">
      <c r="A223" s="144" t="s">
        <v>129</v>
      </c>
      <c r="B223" s="144" t="s">
        <v>139</v>
      </c>
      <c r="C223" s="313"/>
      <c r="D223" s="153"/>
      <c r="E223" s="121" t="s">
        <v>280</v>
      </c>
      <c r="F223" s="156">
        <v>73.817476999999997</v>
      </c>
      <c r="G223" s="123">
        <v>0.045469318000246423</v>
      </c>
      <c r="H223" s="122">
        <v>31.532506861484848</v>
      </c>
      <c r="I223" s="122">
        <v>62.371641166711797</v>
      </c>
      <c r="J223" s="4"/>
      <c r="K223" s="120"/>
    </row>
    <row r="224" spans="1:11" ht="15.75" thickBot="1">
      <c r="A224" s="144" t="s">
        <v>129</v>
      </c>
      <c r="B224" s="144" t="s">
        <v>139</v>
      </c>
      <c r="C224" s="314" t="s">
        <v>290</v>
      </c>
      <c r="D224" s="150" t="s">
        <v>33</v>
      </c>
      <c r="E224" s="121" t="s">
        <v>280</v>
      </c>
      <c r="F224" s="156">
        <v>0.831708</v>
      </c>
      <c r="G224" s="123">
        <v>0.0005123068014821064</v>
      </c>
      <c r="H224" s="122">
        <v>23</v>
      </c>
      <c r="I224" s="122">
        <v>72.554000000000002</v>
      </c>
      <c r="J224" s="4"/>
      <c r="K224" s="120"/>
    </row>
    <row r="225" spans="1:11" ht="15.75" thickBot="1">
      <c r="A225" s="144" t="s">
        <v>129</v>
      </c>
      <c r="B225" s="144" t="s">
        <v>139</v>
      </c>
      <c r="C225" s="314"/>
      <c r="D225" s="150" t="s">
        <v>35</v>
      </c>
      <c r="E225" s="121" t="s">
        <v>280</v>
      </c>
      <c r="F225" s="156">
        <v>0.063838000000000006</v>
      </c>
      <c r="G225" s="123">
        <v>3.9322264055431364E-05</v>
      </c>
      <c r="H225" s="122">
        <v>41</v>
      </c>
      <c r="I225" s="122">
        <v>51.074000000000005</v>
      </c>
      <c r="J225" s="4"/>
      <c r="K225" s="120"/>
    </row>
    <row r="226" spans="1:11" ht="15.75" thickBot="1">
      <c r="A226" s="144" t="s">
        <v>129</v>
      </c>
      <c r="B226" s="144" t="s">
        <v>139</v>
      </c>
      <c r="C226" s="315" t="s">
        <v>270</v>
      </c>
      <c r="D226" s="150" t="s">
        <v>100</v>
      </c>
      <c r="E226" s="121" t="s">
        <v>280</v>
      </c>
      <c r="F226" s="156">
        <v>1.322641</v>
      </c>
      <c r="G226" s="123">
        <v>0.00081470657997649977</v>
      </c>
      <c r="H226" s="122">
        <v>28</v>
      </c>
      <c r="I226" s="122">
        <v>66.586999999999989</v>
      </c>
      <c r="J226" s="4"/>
      <c r="K226" s="120"/>
    </row>
    <row r="227" spans="1:11" ht="15.75" thickBot="1">
      <c r="A227" s="144" t="s">
        <v>129</v>
      </c>
      <c r="B227" s="144" t="s">
        <v>139</v>
      </c>
      <c r="C227" s="315"/>
      <c r="D227" s="150" t="s">
        <v>31</v>
      </c>
      <c r="E227" s="121" t="s">
        <v>280</v>
      </c>
      <c r="F227" s="156">
        <v>0.20347199999999999</v>
      </c>
      <c r="G227" s="123">
        <v>0.00012533255603068281</v>
      </c>
      <c r="H227" s="122">
        <v>31</v>
      </c>
      <c r="I227" s="122">
        <v>63.006999999999998</v>
      </c>
      <c r="J227" s="4"/>
      <c r="K227" s="120"/>
    </row>
    <row r="228" spans="1:11" ht="15.75" thickBot="1">
      <c r="A228" s="144" t="s">
        <v>129</v>
      </c>
      <c r="B228" s="144" t="s">
        <v>139</v>
      </c>
      <c r="C228" s="315"/>
      <c r="D228" s="150" t="s">
        <v>33</v>
      </c>
      <c r="E228" s="121" t="s">
        <v>280</v>
      </c>
      <c r="F228" s="156">
        <v>2.310756</v>
      </c>
      <c r="G228" s="123">
        <v>0.0014233553306756532</v>
      </c>
      <c r="H228" s="122">
        <v>35.156050660476488</v>
      </c>
      <c r="I228" s="122">
        <v>58.047336174394879</v>
      </c>
      <c r="J228" s="4"/>
      <c r="K228" s="120"/>
    </row>
    <row r="229" spans="1:11" ht="15.75" thickBot="1">
      <c r="A229" s="144" t="s">
        <v>129</v>
      </c>
      <c r="B229" s="144" t="s">
        <v>139</v>
      </c>
      <c r="C229" s="315"/>
      <c r="D229" s="150" t="s">
        <v>75</v>
      </c>
      <c r="E229" s="121" t="s">
        <v>280</v>
      </c>
      <c r="F229" s="156">
        <v>0.29400399999999999</v>
      </c>
      <c r="G229" s="123">
        <v>0.00018109751122142049</v>
      </c>
      <c r="H229" s="122">
        <v>28</v>
      </c>
      <c r="I229" s="122">
        <v>66.586999999999989</v>
      </c>
      <c r="J229" s="4"/>
      <c r="K229" s="120"/>
    </row>
    <row r="230" spans="1:11" ht="15.75" thickBot="1">
      <c r="A230" s="144" t="s">
        <v>129</v>
      </c>
      <c r="B230" s="144" t="s">
        <v>139</v>
      </c>
      <c r="C230" s="315"/>
      <c r="D230" s="150" t="s">
        <v>104</v>
      </c>
      <c r="E230" s="121" t="s">
        <v>280</v>
      </c>
      <c r="F230" s="156">
        <v>0.2462</v>
      </c>
      <c r="G230" s="123">
        <v>0.00015165170291123157</v>
      </c>
      <c r="H230" s="122">
        <v>29</v>
      </c>
      <c r="I230" s="122">
        <v>65.394000000000005</v>
      </c>
      <c r="J230" s="4"/>
      <c r="K230" s="120"/>
    </row>
    <row r="231" spans="1:11" ht="15.75" thickBot="1">
      <c r="A231" s="144" t="s">
        <v>129</v>
      </c>
      <c r="B231" s="144" t="s">
        <v>139</v>
      </c>
      <c r="C231" s="315"/>
      <c r="D231" s="150" t="s">
        <v>123</v>
      </c>
      <c r="E231" s="121" t="s">
        <v>280</v>
      </c>
      <c r="F231" s="156">
        <v>2.8587099999999999</v>
      </c>
      <c r="G231" s="123">
        <v>0.0017608783088114005</v>
      </c>
      <c r="H231" s="122">
        <v>38.966418419496904</v>
      </c>
      <c r="I231" s="122">
        <v>53.501073319784098</v>
      </c>
      <c r="J231" s="4"/>
      <c r="K231" s="120"/>
    </row>
    <row r="232" spans="1:11" ht="15.75" thickBot="1">
      <c r="A232" s="144" t="s">
        <v>129</v>
      </c>
      <c r="B232" s="144" t="s">
        <v>139</v>
      </c>
      <c r="C232" s="315"/>
      <c r="D232" s="150" t="s">
        <v>80</v>
      </c>
      <c r="E232" s="121" t="s">
        <v>280</v>
      </c>
      <c r="F232" s="156">
        <v>3.6536650000000002</v>
      </c>
      <c r="G232" s="123">
        <v>0.0022505463814669574</v>
      </c>
      <c r="H232" s="122">
        <v>31</v>
      </c>
      <c r="I232" s="122">
        <v>63.006999999999991</v>
      </c>
      <c r="J232" s="4"/>
      <c r="K232" s="120"/>
    </row>
    <row r="233" spans="1:11" ht="15.75" thickBot="1">
      <c r="A233" s="144" t="s">
        <v>129</v>
      </c>
      <c r="B233" s="144" t="s">
        <v>139</v>
      </c>
      <c r="C233" s="315"/>
      <c r="D233" s="151" t="s">
        <v>55</v>
      </c>
      <c r="E233" s="124" t="s">
        <v>280</v>
      </c>
      <c r="F233" s="157">
        <v>71.510479000000004</v>
      </c>
      <c r="G233" s="126">
        <v>0.044048277483135112</v>
      </c>
      <c r="H233" s="125">
        <v>32.49310250040417</v>
      </c>
      <c r="I233" s="125">
        <v>61.225334438817001</v>
      </c>
      <c r="J233" s="4"/>
      <c r="K233" s="120"/>
    </row>
    <row r="234" spans="1:11" ht="15.75" thickBot="1">
      <c r="A234" s="144" t="s">
        <v>129</v>
      </c>
      <c r="B234" s="145" t="s">
        <v>234</v>
      </c>
      <c r="C234" s="127"/>
      <c r="D234" s="145"/>
      <c r="E234" s="127"/>
      <c r="F234" s="158">
        <v>193.27394200000001</v>
      </c>
      <c r="G234" s="129">
        <v>0.11925495819818571</v>
      </c>
      <c r="H234" s="128">
        <v>32.631079605133735</v>
      </c>
      <c r="I234" s="128">
        <v>61.060743143692882</v>
      </c>
      <c r="J234" s="4"/>
      <c r="K234" s="120"/>
    </row>
    <row r="235" spans="1:11" ht="15.75" thickBot="1">
      <c r="A235" s="146" t="s">
        <v>235</v>
      </c>
      <c r="B235" s="146"/>
      <c r="C235" s="130"/>
      <c r="D235" s="146"/>
      <c r="E235" s="130"/>
      <c r="F235" s="159">
        <v>744.07923400000004</v>
      </c>
      <c r="G235" s="132">
        <v>0.45911589026733901</v>
      </c>
      <c r="H235" s="131">
        <v>28.702513008177835</v>
      </c>
      <c r="I235" s="131">
        <v>65.748752916262688</v>
      </c>
      <c r="J235" s="4"/>
      <c r="K235" s="120"/>
    </row>
    <row r="236" spans="1:11" ht="15.75" thickBot="1">
      <c r="A236" s="144" t="s">
        <v>141</v>
      </c>
      <c r="B236" s="147" t="s">
        <v>291</v>
      </c>
      <c r="C236" s="133" t="s">
        <v>270</v>
      </c>
      <c r="D236" s="147" t="s">
        <v>98</v>
      </c>
      <c r="E236" s="133" t="s">
        <v>280</v>
      </c>
      <c r="F236" s="160">
        <v>0.45503327999999993</v>
      </c>
      <c r="G236" s="135">
        <v>0.00028076715476307368</v>
      </c>
      <c r="H236" s="134">
        <v>21</v>
      </c>
      <c r="I236" s="134">
        <v>74.94</v>
      </c>
      <c r="J236" s="4"/>
      <c r="K236" s="120"/>
    </row>
    <row r="237" spans="1:11" ht="15.75" thickBot="1">
      <c r="A237" s="144" t="s">
        <v>141</v>
      </c>
      <c r="B237" s="146" t="s">
        <v>292</v>
      </c>
      <c r="C237" s="130"/>
      <c r="D237" s="146"/>
      <c r="E237" s="130"/>
      <c r="F237" s="159">
        <v>0.23949119999999999</v>
      </c>
      <c r="G237" s="132">
        <v>0.00014777218671740722</v>
      </c>
      <c r="H237" s="131">
        <v>21</v>
      </c>
      <c r="I237" s="131">
        <v>74.94</v>
      </c>
      <c r="J237" s="4"/>
      <c r="K237" s="120"/>
    </row>
    <row r="238" spans="1:11" ht="15.75" thickBot="1">
      <c r="A238" s="144" t="s">
        <v>141</v>
      </c>
      <c r="B238" s="144" t="s">
        <v>67</v>
      </c>
      <c r="C238" s="311" t="s">
        <v>270</v>
      </c>
      <c r="D238" s="149" t="s">
        <v>98</v>
      </c>
      <c r="E238" s="117" t="s">
        <v>271</v>
      </c>
      <c r="F238" s="155">
        <v>0.38378631999999996</v>
      </c>
      <c r="G238" s="119">
        <v>0.00023680596088134591</v>
      </c>
      <c r="H238" s="118">
        <v>21.376053502897133</v>
      </c>
      <c r="I238" s="118">
        <v>74.491492719542478</v>
      </c>
      <c r="J238" s="4"/>
      <c r="K238" s="120"/>
    </row>
    <row r="239" spans="1:11" ht="15.75" thickBot="1">
      <c r="A239" s="144" t="s">
        <v>141</v>
      </c>
      <c r="B239" s="144" t="s">
        <v>67</v>
      </c>
      <c r="C239" s="311"/>
      <c r="D239" s="150" t="s">
        <v>35</v>
      </c>
      <c r="E239" s="121" t="s">
        <v>271</v>
      </c>
      <c r="F239" s="156">
        <v>2.8074861699999998</v>
      </c>
      <c r="G239" s="123">
        <v>0.0017322906667125073</v>
      </c>
      <c r="H239" s="122">
        <v>8.6242148291686842</v>
      </c>
      <c r="I239" s="122">
        <v>89.708555944024454</v>
      </c>
      <c r="J239" s="4"/>
      <c r="K239" s="120"/>
    </row>
    <row r="240" spans="1:11" ht="15.75" thickBot="1">
      <c r="A240" s="144" t="s">
        <v>141</v>
      </c>
      <c r="B240" s="144" t="s">
        <v>67</v>
      </c>
      <c r="C240" s="311"/>
      <c r="D240" s="151" t="s">
        <v>123</v>
      </c>
      <c r="E240" s="124" t="s">
        <v>271</v>
      </c>
      <c r="F240" s="157">
        <v>5.2910325999999959</v>
      </c>
      <c r="G240" s="126">
        <v>0.0032647022408133909</v>
      </c>
      <c r="H240" s="125">
        <v>14.682686298322949</v>
      </c>
      <c r="I240" s="125">
        <v>82.479076699234554</v>
      </c>
      <c r="J240" s="4"/>
      <c r="K240" s="120"/>
    </row>
    <row r="241" spans="1:11" ht="15.75" thickBot="1">
      <c r="A241" s="144" t="s">
        <v>141</v>
      </c>
      <c r="B241" s="146" t="s">
        <v>202</v>
      </c>
      <c r="C241" s="130"/>
      <c r="D241" s="146"/>
      <c r="E241" s="130"/>
      <c r="F241" s="159">
        <v>4.4643711000000001</v>
      </c>
      <c r="G241" s="132">
        <v>0.0027546309833722353</v>
      </c>
      <c r="H241" s="131">
        <v>12.980289138597819</v>
      </c>
      <c r="I241" s="131">
        <v>84.510498270607457</v>
      </c>
      <c r="J241" s="4"/>
      <c r="K241" s="120"/>
    </row>
    <row r="242" spans="1:11" ht="15.75" thickBot="1">
      <c r="A242" s="144" t="s">
        <v>141</v>
      </c>
      <c r="B242" s="144" t="s">
        <v>142</v>
      </c>
      <c r="C242" s="311" t="s">
        <v>270</v>
      </c>
      <c r="D242" s="149" t="s">
        <v>98</v>
      </c>
      <c r="E242" s="117" t="s">
        <v>280</v>
      </c>
      <c r="F242" s="155">
        <v>0.47711564999999995</v>
      </c>
      <c r="G242" s="119">
        <v>0.00029439254101026305</v>
      </c>
      <c r="H242" s="118">
        <v>7.8050618545000576</v>
      </c>
      <c r="I242" s="118">
        <v>90.68595952029662</v>
      </c>
      <c r="J242" s="4"/>
      <c r="K242" s="120"/>
    </row>
    <row r="243" spans="1:11" ht="15.75" thickBot="1">
      <c r="A243" s="144" t="s">
        <v>141</v>
      </c>
      <c r="B243" s="144" t="s">
        <v>142</v>
      </c>
      <c r="C243" s="311"/>
      <c r="D243" s="152" t="s">
        <v>123</v>
      </c>
      <c r="E243" s="136" t="s">
        <v>280</v>
      </c>
      <c r="F243" s="161">
        <v>0.59601100000000007</v>
      </c>
      <c r="G243" s="138">
        <v>0.00036775400840460359</v>
      </c>
      <c r="H243" s="137">
        <v>12</v>
      </c>
      <c r="I243" s="137">
        <v>85.68</v>
      </c>
      <c r="J243" s="4"/>
      <c r="K243" s="120"/>
    </row>
    <row r="244" spans="1:11" ht="15.75" thickBot="1">
      <c r="A244" s="144" t="s">
        <v>141</v>
      </c>
      <c r="B244" s="146" t="s">
        <v>237</v>
      </c>
      <c r="C244" s="130"/>
      <c r="D244" s="146"/>
      <c r="E244" s="130"/>
      <c r="F244" s="159">
        <v>0.56480350000000001</v>
      </c>
      <c r="G244" s="132">
        <v>0.0003484981839025614</v>
      </c>
      <c r="H244" s="131">
        <v>10.134916656854994</v>
      </c>
      <c r="I244" s="131">
        <v>87.905666122819696</v>
      </c>
      <c r="J244" s="4"/>
      <c r="K244" s="120"/>
    </row>
    <row r="245" spans="1:11" ht="15.75" thickBot="1">
      <c r="A245" s="144" t="s">
        <v>141</v>
      </c>
      <c r="B245" s="147" t="s">
        <v>144</v>
      </c>
      <c r="C245" s="133" t="s">
        <v>270</v>
      </c>
      <c r="D245" s="147" t="s">
        <v>123</v>
      </c>
      <c r="E245" s="133" t="s">
        <v>271</v>
      </c>
      <c r="F245" s="160">
        <v>0.31893989</v>
      </c>
      <c r="G245" s="135">
        <v>0.00019679405747146167</v>
      </c>
      <c r="H245" s="134">
        <v>13.578546446479303</v>
      </c>
      <c r="I245" s="134">
        <v>83.796794089350172</v>
      </c>
      <c r="J245" s="4"/>
      <c r="K245" s="120"/>
    </row>
    <row r="246" spans="1:11" ht="15.75" thickBot="1">
      <c r="A246" s="144" t="s">
        <v>141</v>
      </c>
      <c r="B246" s="146" t="s">
        <v>239</v>
      </c>
      <c r="C246" s="130"/>
      <c r="D246" s="146"/>
      <c r="E246" s="130"/>
      <c r="F246" s="159">
        <v>0.16786309999999999</v>
      </c>
      <c r="G246" s="132">
        <v>0.00010357581972182193</v>
      </c>
      <c r="H246" s="131">
        <v>13.578546446479303</v>
      </c>
      <c r="I246" s="131">
        <v>83.796794089350172</v>
      </c>
      <c r="J246" s="4"/>
      <c r="K246" s="120"/>
    </row>
    <row r="247" spans="1:11" ht="15.75" thickBot="1">
      <c r="A247" s="144" t="s">
        <v>141</v>
      </c>
      <c r="B247" s="147" t="s">
        <v>145</v>
      </c>
      <c r="C247" s="133" t="s">
        <v>270</v>
      </c>
      <c r="D247" s="147" t="s">
        <v>55</v>
      </c>
      <c r="E247" s="133" t="s">
        <v>271</v>
      </c>
      <c r="F247" s="160">
        <v>0.0051947899999999995</v>
      </c>
      <c r="G247" s="135">
        <v>3.2053180986930617E-06</v>
      </c>
      <c r="H247" s="134">
        <v>14.000000000000002</v>
      </c>
      <c r="I247" s="134">
        <v>83.293999999999997</v>
      </c>
      <c r="J247" s="4"/>
      <c r="K247" s="120"/>
    </row>
    <row r="248" spans="1:11" ht="15.75" thickBot="1">
      <c r="A248" s="144" t="s">
        <v>141</v>
      </c>
      <c r="B248" s="146" t="s">
        <v>245</v>
      </c>
      <c r="C248" s="130"/>
      <c r="D248" s="146"/>
      <c r="E248" s="130"/>
      <c r="F248" s="159">
        <v>0.0027340999999999997</v>
      </c>
      <c r="G248" s="132">
        <v>1.6870095256279272E-06</v>
      </c>
      <c r="H248" s="131">
        <v>14.000000000000002</v>
      </c>
      <c r="I248" s="131">
        <v>83.293999999999997</v>
      </c>
      <c r="J248" s="4"/>
      <c r="K248" s="120"/>
    </row>
    <row r="249" spans="1:11" ht="15.75" thickBot="1">
      <c r="A249" s="144" t="s">
        <v>141</v>
      </c>
      <c r="B249" s="147" t="s">
        <v>293</v>
      </c>
      <c r="C249" s="133" t="s">
        <v>270</v>
      </c>
      <c r="D249" s="147" t="s">
        <v>98</v>
      </c>
      <c r="E249" s="133" t="s">
        <v>280</v>
      </c>
      <c r="F249" s="160">
        <v>0.048088809999999982</v>
      </c>
      <c r="G249" s="135">
        <v>2.9672023900410188E-05</v>
      </c>
      <c r="H249" s="134">
        <v>3.0000000000000004</v>
      </c>
      <c r="I249" s="134">
        <v>96.42000000000003</v>
      </c>
      <c r="J249" s="4"/>
      <c r="K249" s="120"/>
    </row>
    <row r="250" spans="1:11" ht="15.75" thickBot="1">
      <c r="A250" s="144" t="s">
        <v>141</v>
      </c>
      <c r="B250" s="146" t="s">
        <v>294</v>
      </c>
      <c r="C250" s="130"/>
      <c r="D250" s="146"/>
      <c r="E250" s="130"/>
      <c r="F250" s="159">
        <v>0.025309899999999996</v>
      </c>
      <c r="G250" s="132">
        <v>1.561685468442642E-05</v>
      </c>
      <c r="H250" s="131">
        <v>3.0000000000000004</v>
      </c>
      <c r="I250" s="131">
        <v>96.42000000000003</v>
      </c>
      <c r="J250" s="4"/>
      <c r="K250" s="120"/>
    </row>
    <row r="251" spans="1:11" ht="15.75" thickBot="1">
      <c r="A251" s="144" t="s">
        <v>141</v>
      </c>
      <c r="B251" s="144" t="s">
        <v>146</v>
      </c>
      <c r="C251" s="311" t="s">
        <v>270</v>
      </c>
      <c r="D251" s="149" t="s">
        <v>75</v>
      </c>
      <c r="E251" s="117" t="s">
        <v>271</v>
      </c>
      <c r="F251" s="155">
        <v>0.12270389999999999</v>
      </c>
      <c r="G251" s="119">
        <v>7.5711440010130064E-05</v>
      </c>
      <c r="H251" s="118">
        <v>20.000000000000004</v>
      </c>
      <c r="I251" s="118">
        <v>76.134</v>
      </c>
      <c r="J251" s="4"/>
      <c r="K251" s="120"/>
    </row>
    <row r="252" spans="1:11" ht="15.75" thickBot="1">
      <c r="A252" s="144" t="s">
        <v>141</v>
      </c>
      <c r="B252" s="144" t="s">
        <v>146</v>
      </c>
      <c r="C252" s="311"/>
      <c r="D252" s="151" t="s">
        <v>123</v>
      </c>
      <c r="E252" s="124" t="s">
        <v>271</v>
      </c>
      <c r="F252" s="157">
        <v>0.54440965999999991</v>
      </c>
      <c r="G252" s="126">
        <v>0.00033591466378839874</v>
      </c>
      <c r="H252" s="125">
        <v>15.189972547511376</v>
      </c>
      <c r="I252" s="125">
        <v>81.873763543890831</v>
      </c>
      <c r="J252" s="4"/>
      <c r="K252" s="120"/>
    </row>
    <row r="253" spans="1:11" ht="30.75" thickBot="1">
      <c r="A253" s="144" t="s">
        <v>141</v>
      </c>
      <c r="B253" s="146" t="s">
        <v>240</v>
      </c>
      <c r="C253" s="130"/>
      <c r="D253" s="146"/>
      <c r="E253" s="130"/>
      <c r="F253" s="159">
        <v>0.35111239999999994</v>
      </c>
      <c r="G253" s="132">
        <v>0.00021664531778869939</v>
      </c>
      <c r="H253" s="131">
        <v>16.074693175176954</v>
      </c>
      <c r="I253" s="131">
        <v>80.818034183640336</v>
      </c>
      <c r="J253" s="4"/>
      <c r="K253" s="120"/>
    </row>
    <row r="254" spans="1:11" ht="15.75" thickBot="1">
      <c r="A254" s="144" t="s">
        <v>141</v>
      </c>
      <c r="B254" s="147" t="s">
        <v>147</v>
      </c>
      <c r="C254" s="133" t="s">
        <v>270</v>
      </c>
      <c r="D254" s="147" t="s">
        <v>98</v>
      </c>
      <c r="E254" s="133" t="s">
        <v>271</v>
      </c>
      <c r="F254" s="160">
        <v>0.094737230000000006</v>
      </c>
      <c r="G254" s="135">
        <v>5.8455290384990984E-05</v>
      </c>
      <c r="H254" s="134">
        <v>5</v>
      </c>
      <c r="I254" s="134">
        <v>94.032999999999973</v>
      </c>
      <c r="J254" s="4"/>
      <c r="K254" s="120"/>
    </row>
    <row r="255" spans="1:11" ht="15.75" thickBot="1">
      <c r="A255" s="144" t="s">
        <v>141</v>
      </c>
      <c r="B255" s="145" t="s">
        <v>295</v>
      </c>
      <c r="C255" s="127"/>
      <c r="D255" s="145"/>
      <c r="E255" s="127"/>
      <c r="F255" s="158">
        <v>0.049861699999999995</v>
      </c>
      <c r="G255" s="129">
        <v>3.0765942307889989E-05</v>
      </c>
      <c r="H255" s="128">
        <v>5</v>
      </c>
      <c r="I255" s="128">
        <v>94.032999999999973</v>
      </c>
      <c r="J255" s="4"/>
      <c r="K255" s="120"/>
    </row>
    <row r="256" spans="1:11" ht="18" thickBot="1">
      <c r="A256" s="146" t="s">
        <v>296</v>
      </c>
      <c r="B256" s="146"/>
      <c r="C256" s="130"/>
      <c r="D256" s="146"/>
      <c r="E256" s="130"/>
      <c r="F256" s="159">
        <v>5.8655470000000003</v>
      </c>
      <c r="G256" s="132">
        <v>0.0036191922980206696</v>
      </c>
      <c r="H256" s="131">
        <v>13.125673683971836</v>
      </c>
      <c r="I256" s="131">
        <v>84.336974546585296</v>
      </c>
      <c r="J256" s="4"/>
      <c r="K256" s="120"/>
    </row>
    <row r="257" spans="1:11" ht="15.75" thickBot="1">
      <c r="A257" s="144" t="s">
        <v>242</v>
      </c>
      <c r="B257" s="147" t="s">
        <v>291</v>
      </c>
      <c r="C257" s="133" t="s">
        <v>270</v>
      </c>
      <c r="D257" s="147" t="s">
        <v>31</v>
      </c>
      <c r="E257" s="133" t="s">
        <v>280</v>
      </c>
      <c r="F257" s="160">
        <v>0.46058500000000002</v>
      </c>
      <c r="G257" s="135">
        <v>0.00028370633462782127</v>
      </c>
      <c r="H257" s="134">
        <v>31.549412160621817</v>
      </c>
      <c r="I257" s="134">
        <v>62.351551292378169</v>
      </c>
      <c r="J257" s="4"/>
      <c r="K257" s="120"/>
    </row>
    <row r="258" spans="1:11" ht="15.75" thickBot="1">
      <c r="A258" s="144" t="s">
        <v>242</v>
      </c>
      <c r="B258" s="146" t="s">
        <v>292</v>
      </c>
      <c r="C258" s="130"/>
      <c r="D258" s="146"/>
      <c r="E258" s="130"/>
      <c r="F258" s="159">
        <v>0.46058500000000002</v>
      </c>
      <c r="G258" s="132">
        <v>0.00028419270778733</v>
      </c>
      <c r="H258" s="131">
        <v>31.549412160621817</v>
      </c>
      <c r="I258" s="131">
        <v>62.351551292378169</v>
      </c>
      <c r="J258" s="4"/>
      <c r="K258" s="120"/>
    </row>
    <row r="259" spans="1:11" ht="15.75" thickBot="1">
      <c r="A259" s="144" t="s">
        <v>242</v>
      </c>
      <c r="B259" s="147" t="s">
        <v>65</v>
      </c>
      <c r="C259" s="133" t="s">
        <v>270</v>
      </c>
      <c r="D259" s="147" t="s">
        <v>31</v>
      </c>
      <c r="E259" s="133" t="s">
        <v>271</v>
      </c>
      <c r="F259" s="160">
        <v>12.205973999999999</v>
      </c>
      <c r="G259" s="135">
        <v>0.0075185082972795162</v>
      </c>
      <c r="H259" s="134">
        <v>34.676932377539067</v>
      </c>
      <c r="I259" s="134">
        <v>58.619538093068186</v>
      </c>
      <c r="J259" s="4"/>
      <c r="K259" s="120"/>
    </row>
    <row r="260" spans="1:11" ht="15.75" thickBot="1">
      <c r="A260" s="144" t="s">
        <v>242</v>
      </c>
      <c r="B260" s="146" t="s">
        <v>200</v>
      </c>
      <c r="C260" s="130"/>
      <c r="D260" s="146"/>
      <c r="E260" s="130"/>
      <c r="F260" s="159">
        <v>12.205973999999999</v>
      </c>
      <c r="G260" s="132">
        <v>0.0075313976839057883</v>
      </c>
      <c r="H260" s="131">
        <v>34.676932377539067</v>
      </c>
      <c r="I260" s="131">
        <v>58.619538093068186</v>
      </c>
      <c r="J260" s="4"/>
      <c r="K260" s="120"/>
    </row>
    <row r="261" spans="1:11" ht="15.75" thickBot="1">
      <c r="A261" s="144" t="s">
        <v>242</v>
      </c>
      <c r="B261" s="144" t="s">
        <v>243</v>
      </c>
      <c r="C261" s="311" t="s">
        <v>270</v>
      </c>
      <c r="D261" s="149" t="s">
        <v>31</v>
      </c>
      <c r="E261" s="117" t="s">
        <v>271</v>
      </c>
      <c r="F261" s="155">
        <v>3.128091</v>
      </c>
      <c r="G261" s="119">
        <v>0.0019268088018330515</v>
      </c>
      <c r="H261" s="118">
        <v>35.775266128766717</v>
      </c>
      <c r="I261" s="118">
        <v>57.30881972263596</v>
      </c>
      <c r="J261" s="4"/>
      <c r="K261" s="120"/>
    </row>
    <row r="262" spans="1:11" ht="15.75" thickBot="1">
      <c r="A262" s="144" t="s">
        <v>242</v>
      </c>
      <c r="B262" s="144" t="s">
        <v>243</v>
      </c>
      <c r="C262" s="311"/>
      <c r="D262" s="151" t="s">
        <v>35</v>
      </c>
      <c r="E262" s="124" t="s">
        <v>271</v>
      </c>
      <c r="F262" s="157">
        <v>0.26389299999999999</v>
      </c>
      <c r="G262" s="126">
        <v>0.00016255005213791079</v>
      </c>
      <c r="H262" s="125">
        <v>38</v>
      </c>
      <c r="I262" s="125">
        <v>54.653999999999996</v>
      </c>
      <c r="J262" s="4"/>
      <c r="K262" s="120"/>
    </row>
    <row r="263" spans="1:11" ht="15.75" thickBot="1">
      <c r="A263" s="144" t="s">
        <v>242</v>
      </c>
      <c r="B263" s="146" t="s">
        <v>244</v>
      </c>
      <c r="C263" s="130"/>
      <c r="D263" s="146"/>
      <c r="E263" s="130"/>
      <c r="F263" s="159">
        <v>3.3919839999999999</v>
      </c>
      <c r="G263" s="132">
        <v>0.0020929407551945867</v>
      </c>
      <c r="H263" s="131">
        <v>35.948348223340673</v>
      </c>
      <c r="I263" s="131">
        <v>57.102277374244693</v>
      </c>
      <c r="J263" s="4"/>
      <c r="K263" s="120"/>
    </row>
    <row r="264" spans="1:11" ht="15.75" thickBot="1">
      <c r="A264" s="144" t="s">
        <v>242</v>
      </c>
      <c r="B264" s="144" t="s">
        <v>67</v>
      </c>
      <c r="C264" s="311" t="s">
        <v>270</v>
      </c>
      <c r="D264" s="149" t="s">
        <v>31</v>
      </c>
      <c r="E264" s="117" t="s">
        <v>271</v>
      </c>
      <c r="F264" s="155">
        <v>3.068946</v>
      </c>
      <c r="G264" s="119">
        <v>0.0018903772828700752</v>
      </c>
      <c r="H264" s="118">
        <v>35.564208037547743</v>
      </c>
      <c r="I264" s="118">
        <v>57.56081289732699</v>
      </c>
      <c r="J264" s="4"/>
      <c r="K264" s="120"/>
    </row>
    <row r="265" spans="1:11" ht="15.75" thickBot="1">
      <c r="A265" s="144" t="s">
        <v>242</v>
      </c>
      <c r="B265" s="144" t="s">
        <v>67</v>
      </c>
      <c r="C265" s="311"/>
      <c r="D265" s="150" t="s">
        <v>35</v>
      </c>
      <c r="E265" s="121" t="s">
        <v>271</v>
      </c>
      <c r="F265" s="156">
        <v>9.1105009999999993</v>
      </c>
      <c r="G265" s="123">
        <v>0.0056117911901887819</v>
      </c>
      <c r="H265" s="122">
        <v>34.350990796225148</v>
      </c>
      <c r="I265" s="122">
        <v>59.008605311716693</v>
      </c>
      <c r="J265" s="4"/>
      <c r="K265" s="120"/>
    </row>
    <row r="266" spans="1:11" ht="15.75" thickBot="1">
      <c r="A266" s="144" t="s">
        <v>242</v>
      </c>
      <c r="B266" s="144" t="s">
        <v>67</v>
      </c>
      <c r="C266" s="311"/>
      <c r="D266" s="152" t="s">
        <v>45</v>
      </c>
      <c r="E266" s="136" t="s">
        <v>271</v>
      </c>
      <c r="F266" s="161">
        <v>0.26707999999999998</v>
      </c>
      <c r="G266" s="138">
        <v>0.0001645131470898933</v>
      </c>
      <c r="H266" s="137">
        <v>35.657761719335028</v>
      </c>
      <c r="I266" s="137">
        <v>57.448839613598928</v>
      </c>
      <c r="J266" s="4"/>
      <c r="K266" s="120"/>
    </row>
    <row r="267" spans="1:11" ht="15.75" thickBot="1">
      <c r="A267" s="144" t="s">
        <v>242</v>
      </c>
      <c r="B267" s="146" t="s">
        <v>202</v>
      </c>
      <c r="C267" s="130"/>
      <c r="D267" s="146"/>
      <c r="E267" s="130"/>
      <c r="F267" s="159">
        <v>12.446527</v>
      </c>
      <c r="G267" s="132">
        <v>0.0076798250283402914</v>
      </c>
      <c r="H267" s="131">
        <v>34.678175285362734</v>
      </c>
      <c r="I267" s="131">
        <v>58.618152700990414</v>
      </c>
      <c r="J267" s="4"/>
      <c r="K267" s="120"/>
    </row>
    <row r="268" spans="1:11" ht="15.75" thickBot="1">
      <c r="A268" s="144" t="s">
        <v>242</v>
      </c>
      <c r="B268" s="147" t="s">
        <v>143</v>
      </c>
      <c r="C268" s="133" t="s">
        <v>270</v>
      </c>
      <c r="D268" s="147" t="s">
        <v>45</v>
      </c>
      <c r="E268" s="133" t="s">
        <v>271</v>
      </c>
      <c r="F268" s="160">
        <v>13.616338000000001</v>
      </c>
      <c r="G268" s="135">
        <v>0.008387249573984212</v>
      </c>
      <c r="H268" s="134">
        <v>38.234131232641261</v>
      </c>
      <c r="I268" s="134">
        <v>54.37454082198898</v>
      </c>
      <c r="J268" s="4"/>
      <c r="K268" s="120"/>
    </row>
    <row r="269" spans="1:11" ht="15.75" thickBot="1">
      <c r="A269" s="144" t="s">
        <v>242</v>
      </c>
      <c r="B269" s="146" t="s">
        <v>238</v>
      </c>
      <c r="C269" s="130"/>
      <c r="D269" s="146"/>
      <c r="E269" s="130"/>
      <c r="F269" s="159">
        <v>13.616338000000001</v>
      </c>
      <c r="G269" s="132">
        <v>0.0084016282909072544</v>
      </c>
      <c r="H269" s="131">
        <v>38.234131232641261</v>
      </c>
      <c r="I269" s="131">
        <v>54.37454082198898</v>
      </c>
      <c r="J269" s="4"/>
      <c r="K269" s="120"/>
    </row>
    <row r="270" spans="1:11" ht="15.75" thickBot="1">
      <c r="A270" s="144" t="s">
        <v>242</v>
      </c>
      <c r="B270" s="147" t="s">
        <v>144</v>
      </c>
      <c r="C270" s="133" t="s">
        <v>270</v>
      </c>
      <c r="D270" s="147" t="s">
        <v>31</v>
      </c>
      <c r="E270" s="133" t="s">
        <v>271</v>
      </c>
      <c r="F270" s="160">
        <v>0.023091</v>
      </c>
      <c r="G270" s="135">
        <v>1.4223352851028627E-05</v>
      </c>
      <c r="H270" s="134">
        <v>40</v>
      </c>
      <c r="I270" s="134">
        <v>52.267000000000003</v>
      </c>
      <c r="J270" s="4"/>
      <c r="K270" s="120"/>
    </row>
    <row r="271" spans="1:11" ht="15.75" thickBot="1">
      <c r="A271" s="144" t="s">
        <v>242</v>
      </c>
      <c r="B271" s="146" t="s">
        <v>239</v>
      </c>
      <c r="C271" s="130"/>
      <c r="D271" s="146"/>
      <c r="E271" s="130"/>
      <c r="F271" s="159">
        <v>0.023091</v>
      </c>
      <c r="G271" s="132">
        <v>1.4247736716387284E-05</v>
      </c>
      <c r="H271" s="131">
        <v>40</v>
      </c>
      <c r="I271" s="131">
        <v>52.267000000000003</v>
      </c>
      <c r="J271" s="4"/>
      <c r="K271" s="120"/>
    </row>
    <row r="272" spans="1:11" ht="15.75" thickBot="1">
      <c r="A272" s="144" t="s">
        <v>242</v>
      </c>
      <c r="B272" s="147" t="s">
        <v>145</v>
      </c>
      <c r="C272" s="133" t="s">
        <v>270</v>
      </c>
      <c r="D272" s="147" t="s">
        <v>45</v>
      </c>
      <c r="E272" s="133" t="s">
        <v>271</v>
      </c>
      <c r="F272" s="160">
        <v>6.0229749999999997</v>
      </c>
      <c r="G272" s="135">
        <v>0.0037099691931022543</v>
      </c>
      <c r="H272" s="134">
        <v>35.964357813206931</v>
      </c>
      <c r="I272" s="134">
        <v>57.082988463508478</v>
      </c>
      <c r="J272" s="4"/>
      <c r="K272" s="120"/>
    </row>
    <row r="273" spans="1:11" ht="15.75" thickBot="1">
      <c r="A273" s="144" t="s">
        <v>242</v>
      </c>
      <c r="B273" s="146" t="s">
        <v>245</v>
      </c>
      <c r="C273" s="130"/>
      <c r="D273" s="146"/>
      <c r="E273" s="130"/>
      <c r="F273" s="159">
        <v>6.0229749999999997</v>
      </c>
      <c r="G273" s="132">
        <v>0.0037163293945425796</v>
      </c>
      <c r="H273" s="131">
        <v>35.964357813206931</v>
      </c>
      <c r="I273" s="131">
        <v>57.082988463508478</v>
      </c>
      <c r="J273" s="4"/>
      <c r="K273" s="120"/>
    </row>
    <row r="274" spans="1:11" ht="15.75" thickBot="1">
      <c r="A274" s="144" t="s">
        <v>242</v>
      </c>
      <c r="B274" s="147" t="s">
        <v>86</v>
      </c>
      <c r="C274" s="133" t="s">
        <v>270</v>
      </c>
      <c r="D274" s="147" t="s">
        <v>31</v>
      </c>
      <c r="E274" s="133" t="s">
        <v>271</v>
      </c>
      <c r="F274" s="160">
        <v>0.45398300000000003</v>
      </c>
      <c r="G274" s="135">
        <v>0.00027963970366673294</v>
      </c>
      <c r="H274" s="134">
        <v>35.436586832546595</v>
      </c>
      <c r="I274" s="134">
        <v>57.712770357039801</v>
      </c>
      <c r="J274" s="4"/>
      <c r="K274" s="120"/>
    </row>
    <row r="275" spans="1:11" ht="15.75" thickBot="1">
      <c r="A275" s="144" t="s">
        <v>242</v>
      </c>
      <c r="B275" s="146" t="s">
        <v>211</v>
      </c>
      <c r="C275" s="130"/>
      <c r="D275" s="146"/>
      <c r="E275" s="130"/>
      <c r="F275" s="159">
        <v>0.45398300000000003</v>
      </c>
      <c r="G275" s="132">
        <v>0.00028011910518018483</v>
      </c>
      <c r="H275" s="131">
        <v>35.436586832546595</v>
      </c>
      <c r="I275" s="131">
        <v>57.712770357039801</v>
      </c>
      <c r="J275" s="4"/>
      <c r="K275" s="120"/>
    </row>
    <row r="276" spans="1:11" ht="15.75" thickBot="1">
      <c r="A276" s="144" t="s">
        <v>242</v>
      </c>
      <c r="B276" s="147" t="s">
        <v>297</v>
      </c>
      <c r="C276" s="133" t="s">
        <v>270</v>
      </c>
      <c r="D276" s="147" t="s">
        <v>45</v>
      </c>
      <c r="E276" s="133" t="s">
        <v>274</v>
      </c>
      <c r="F276" s="160">
        <v>0.014959</v>
      </c>
      <c r="G276" s="135">
        <v>9.2142884802969661E-06</v>
      </c>
      <c r="H276" s="134">
        <v>34</v>
      </c>
      <c r="I276" s="134">
        <v>59.427</v>
      </c>
      <c r="J276" s="4"/>
      <c r="K276" s="120"/>
    </row>
    <row r="277" spans="1:11" ht="15.75" thickBot="1">
      <c r="A277" s="144" t="s">
        <v>242</v>
      </c>
      <c r="B277" s="146" t="s">
        <v>298</v>
      </c>
      <c r="C277" s="130"/>
      <c r="D277" s="146"/>
      <c r="E277" s="130"/>
      <c r="F277" s="159">
        <v>0.014959</v>
      </c>
      <c r="G277" s="132">
        <v>9.2300850348810088E-06</v>
      </c>
      <c r="H277" s="131">
        <v>34</v>
      </c>
      <c r="I277" s="131">
        <v>59.427</v>
      </c>
      <c r="J277" s="4"/>
      <c r="K277" s="120"/>
    </row>
    <row r="278" spans="1:11" ht="15.75" thickBot="1">
      <c r="A278" s="144" t="s">
        <v>242</v>
      </c>
      <c r="B278" s="147" t="s">
        <v>293</v>
      </c>
      <c r="C278" s="133" t="s">
        <v>270</v>
      </c>
      <c r="D278" s="147" t="s">
        <v>31</v>
      </c>
      <c r="E278" s="133" t="s">
        <v>280</v>
      </c>
      <c r="F278" s="160">
        <v>2.9676390000000001</v>
      </c>
      <c r="G278" s="135">
        <v>0.0018279752557911631</v>
      </c>
      <c r="H278" s="134">
        <v>35.475763730022422</v>
      </c>
      <c r="I278" s="134">
        <v>57.666206804803444</v>
      </c>
      <c r="J278" s="4"/>
      <c r="K278" s="120"/>
    </row>
    <row r="279" spans="1:11" ht="15.75" thickBot="1">
      <c r="A279" s="144" t="s">
        <v>242</v>
      </c>
      <c r="B279" s="146" t="s">
        <v>294</v>
      </c>
      <c r="C279" s="130"/>
      <c r="D279" s="146"/>
      <c r="E279" s="130"/>
      <c r="F279" s="159">
        <v>2.9676390000000001</v>
      </c>
      <c r="G279" s="132">
        <v>0.0018311090529333006</v>
      </c>
      <c r="H279" s="131">
        <v>35.475763730022422</v>
      </c>
      <c r="I279" s="131">
        <v>57.666206804803444</v>
      </c>
      <c r="J279" s="4"/>
      <c r="K279" s="120"/>
    </row>
    <row r="280" spans="1:11" ht="15.75" thickBot="1">
      <c r="A280" s="144" t="s">
        <v>242</v>
      </c>
      <c r="B280" s="147" t="s">
        <v>134</v>
      </c>
      <c r="C280" s="133" t="s">
        <v>270</v>
      </c>
      <c r="D280" s="147" t="s">
        <v>45</v>
      </c>
      <c r="E280" s="133" t="s">
        <v>280</v>
      </c>
      <c r="F280" s="160">
        <v>0.28312799999999999</v>
      </c>
      <c r="G280" s="135">
        <v>0.00017439822640881873</v>
      </c>
      <c r="H280" s="134">
        <v>39</v>
      </c>
      <c r="I280" s="134">
        <v>53.460999999999999</v>
      </c>
      <c r="J280" s="4"/>
      <c r="K280" s="120"/>
    </row>
    <row r="281" spans="1:11" ht="15.75" thickBot="1">
      <c r="A281" s="144" t="s">
        <v>242</v>
      </c>
      <c r="B281" s="146" t="s">
        <v>232</v>
      </c>
      <c r="C281" s="130"/>
      <c r="D281" s="146"/>
      <c r="E281" s="130"/>
      <c r="F281" s="159">
        <v>0.28312799999999999</v>
      </c>
      <c r="G281" s="132">
        <v>0.00017469720674883284</v>
      </c>
      <c r="H281" s="131">
        <v>39</v>
      </c>
      <c r="I281" s="131">
        <v>53.460999999999999</v>
      </c>
      <c r="J281" s="4"/>
      <c r="K281" s="120"/>
    </row>
    <row r="282" spans="1:11" ht="15.75" thickBot="1">
      <c r="A282" s="144" t="s">
        <v>242</v>
      </c>
      <c r="B282" s="147" t="s">
        <v>146</v>
      </c>
      <c r="C282" s="133" t="s">
        <v>270</v>
      </c>
      <c r="D282" s="147" t="s">
        <v>45</v>
      </c>
      <c r="E282" s="133" t="s">
        <v>271</v>
      </c>
      <c r="F282" s="160">
        <v>4.8172439999999996</v>
      </c>
      <c r="G282" s="135">
        <v>0.0029672756130743817</v>
      </c>
      <c r="H282" s="134">
        <v>40.580040579219158</v>
      </c>
      <c r="I282" s="134">
        <v>51.575127129329537</v>
      </c>
      <c r="J282" s="4"/>
      <c r="K282" s="120"/>
    </row>
    <row r="283" spans="1:11" ht="30.75" thickBot="1">
      <c r="A283" s="144" t="s">
        <v>242</v>
      </c>
      <c r="B283" s="146" t="s">
        <v>240</v>
      </c>
      <c r="C283" s="130"/>
      <c r="D283" s="146"/>
      <c r="E283" s="130"/>
      <c r="F283" s="159">
        <v>4.8172439999999996</v>
      </c>
      <c r="G283" s="132">
        <v>0.002972362574621989</v>
      </c>
      <c r="H283" s="131">
        <v>40.580040579219158</v>
      </c>
      <c r="I283" s="131">
        <v>51.575127129329537</v>
      </c>
      <c r="J283" s="4"/>
      <c r="K283" s="120"/>
    </row>
    <row r="284" spans="1:11" ht="15.75" thickBot="1">
      <c r="A284" s="144" t="s">
        <v>242</v>
      </c>
      <c r="B284" s="147" t="s">
        <v>97</v>
      </c>
      <c r="C284" s="133" t="s">
        <v>270</v>
      </c>
      <c r="D284" s="147" t="s">
        <v>45</v>
      </c>
      <c r="E284" s="133" t="s">
        <v>271</v>
      </c>
      <c r="F284" s="160">
        <v>0.0089409999999999993</v>
      </c>
      <c r="G284" s="135">
        <v>5.5073837356999245E-06</v>
      </c>
      <c r="H284" s="134">
        <v>34.960854490549153</v>
      </c>
      <c r="I284" s="134">
        <v>58.280533385527349</v>
      </c>
      <c r="J284" s="4"/>
      <c r="K284" s="120"/>
    </row>
    <row r="285" spans="1:11" ht="15.75" thickBot="1">
      <c r="A285" s="144" t="s">
        <v>242</v>
      </c>
      <c r="B285" s="146" t="s">
        <v>216</v>
      </c>
      <c r="C285" s="130"/>
      <c r="D285" s="146"/>
      <c r="E285" s="130"/>
      <c r="F285" s="159">
        <v>0.0089409999999999993</v>
      </c>
      <c r="G285" s="132">
        <v>5.51682534239395E-06</v>
      </c>
      <c r="H285" s="131">
        <v>34.960854490549153</v>
      </c>
      <c r="I285" s="131">
        <v>58.280533385527349</v>
      </c>
      <c r="J285" s="4"/>
      <c r="K285" s="120"/>
    </row>
    <row r="286" spans="1:11" ht="30.75" thickBot="1">
      <c r="A286" s="144" t="s">
        <v>242</v>
      </c>
      <c r="B286" s="147" t="s">
        <v>127</v>
      </c>
      <c r="C286" s="133" t="s">
        <v>270</v>
      </c>
      <c r="D286" s="147" t="s">
        <v>31</v>
      </c>
      <c r="E286" s="133" t="s">
        <v>271</v>
      </c>
      <c r="F286" s="160">
        <v>0.034264999999999997</v>
      </c>
      <c r="G286" s="135">
        <v>2.1106196589168766E-05</v>
      </c>
      <c r="H286" s="134">
        <v>40.02474828542244</v>
      </c>
      <c r="I286" s="134">
        <v>52.237800379395885</v>
      </c>
      <c r="J286" s="4"/>
      <c r="K286" s="120"/>
    </row>
    <row r="287" spans="1:11" ht="30.75" thickBot="1">
      <c r="A287" s="144" t="s">
        <v>242</v>
      </c>
      <c r="B287" s="146" t="s">
        <v>218</v>
      </c>
      <c r="C287" s="130"/>
      <c r="D287" s="146"/>
      <c r="E287" s="130"/>
      <c r="F287" s="159">
        <v>0.034264999999999997</v>
      </c>
      <c r="G287" s="132">
        <v>2.1142380086917427E-05</v>
      </c>
      <c r="H287" s="131">
        <v>40.02474828542244</v>
      </c>
      <c r="I287" s="131">
        <v>52.237800379395885</v>
      </c>
      <c r="J287" s="4"/>
      <c r="K287" s="120"/>
    </row>
    <row r="288" spans="1:11" ht="15.75" thickBot="1">
      <c r="A288" s="144" t="s">
        <v>242</v>
      </c>
      <c r="B288" s="144" t="s">
        <v>147</v>
      </c>
      <c r="C288" s="311" t="s">
        <v>270</v>
      </c>
      <c r="D288" s="149" t="s">
        <v>31</v>
      </c>
      <c r="E288" s="117" t="s">
        <v>271</v>
      </c>
      <c r="F288" s="155">
        <v>6.7253449999999999</v>
      </c>
      <c r="G288" s="119">
        <v>0.0041426077250834147</v>
      </c>
      <c r="H288" s="118">
        <v>37.41812367990044</v>
      </c>
      <c r="I288" s="118">
        <v>55.348343516949697</v>
      </c>
      <c r="J288" s="4"/>
      <c r="K288" s="120"/>
    </row>
    <row r="289" spans="1:11" ht="15.75" thickBot="1">
      <c r="A289" s="144" t="s">
        <v>242</v>
      </c>
      <c r="B289" s="144" t="s">
        <v>147</v>
      </c>
      <c r="C289" s="311"/>
      <c r="D289" s="151" t="s">
        <v>35</v>
      </c>
      <c r="E289" s="124" t="s">
        <v>271</v>
      </c>
      <c r="F289" s="157">
        <v>0.92405300000000001</v>
      </c>
      <c r="G289" s="126">
        <v>0.00056918850946479391</v>
      </c>
      <c r="H289" s="125">
        <v>39</v>
      </c>
      <c r="I289" s="125">
        <v>53.460999999999999</v>
      </c>
      <c r="J289" s="4"/>
      <c r="K289" s="120"/>
    </row>
    <row r="290" spans="1:11" ht="15.75" thickBot="1">
      <c r="A290" s="144" t="s">
        <v>242</v>
      </c>
      <c r="B290" s="145" t="s">
        <v>295</v>
      </c>
      <c r="C290" s="127"/>
      <c r="D290" s="145"/>
      <c r="E290" s="127"/>
      <c r="F290" s="158">
        <v>7.6493979999999997</v>
      </c>
      <c r="G290" s="129">
        <v>0.0047198739224312263</v>
      </c>
      <c r="H290" s="128">
        <v>37.609215522580996</v>
      </c>
      <c r="I290" s="128">
        <v>55.120351008406153</v>
      </c>
      <c r="J290" s="4"/>
      <c r="K290" s="120"/>
    </row>
    <row r="291" spans="1:11" ht="15.75" thickBot="1">
      <c r="A291" s="146" t="s">
        <v>246</v>
      </c>
      <c r="B291" s="146"/>
      <c r="C291" s="130"/>
      <c r="D291" s="146"/>
      <c r="E291" s="130"/>
      <c r="F291" s="159">
        <v>64.397030999999998</v>
      </c>
      <c r="G291" s="132">
        <v>0.039734612749773947</v>
      </c>
      <c r="H291" s="131">
        <v>36.450037952836674</v>
      </c>
      <c r="I291" s="131">
        <v>56.503606185664047</v>
      </c>
      <c r="J291" s="4"/>
      <c r="K291" s="120"/>
    </row>
    <row r="292" spans="1:11" ht="15.75" thickBot="1">
      <c r="A292" s="144" t="s">
        <v>153</v>
      </c>
      <c r="B292" s="144" t="s">
        <v>19</v>
      </c>
      <c r="C292" s="311" t="s">
        <v>270</v>
      </c>
      <c r="D292" s="149" t="s">
        <v>71</v>
      </c>
      <c r="E292" s="117" t="s">
        <v>271</v>
      </c>
      <c r="F292" s="155">
        <v>0.062191999999999997</v>
      </c>
      <c r="G292" s="119">
        <v>3.8308378178128813E-05</v>
      </c>
      <c r="H292" s="118">
        <v>8</v>
      </c>
      <c r="I292" s="118">
        <v>90.453000000000017</v>
      </c>
      <c r="J292" s="4"/>
      <c r="K292" s="120"/>
    </row>
    <row r="293" spans="1:11" ht="15.75" thickBot="1">
      <c r="A293" s="144" t="s">
        <v>153</v>
      </c>
      <c r="B293" s="144" t="s">
        <v>19</v>
      </c>
      <c r="C293" s="311"/>
      <c r="D293" s="150" t="s">
        <v>27</v>
      </c>
      <c r="E293" s="121" t="s">
        <v>271</v>
      </c>
      <c r="F293" s="156">
        <v>0.044484999999999997</v>
      </c>
      <c r="G293" s="123">
        <v>2.74014053777666E-05</v>
      </c>
      <c r="H293" s="122">
        <v>8</v>
      </c>
      <c r="I293" s="122">
        <v>90.453000000000003</v>
      </c>
      <c r="J293" s="4"/>
      <c r="K293" s="120"/>
    </row>
    <row r="294" spans="1:11" ht="15.75" thickBot="1">
      <c r="A294" s="144" t="s">
        <v>153</v>
      </c>
      <c r="B294" s="144" t="s">
        <v>19</v>
      </c>
      <c r="C294" s="311"/>
      <c r="D294" s="150" t="s">
        <v>28</v>
      </c>
      <c r="E294" s="121" t="s">
        <v>271</v>
      </c>
      <c r="F294" s="156">
        <v>0.22756899999999999</v>
      </c>
      <c r="G294" s="123">
        <v>0.00014017557424779065</v>
      </c>
      <c r="H294" s="122">
        <v>8</v>
      </c>
      <c r="I294" s="122">
        <v>90.453000000000017</v>
      </c>
      <c r="J294" s="4"/>
      <c r="K294" s="120"/>
    </row>
    <row r="295" spans="1:11" ht="15.75" thickBot="1">
      <c r="A295" s="144" t="s">
        <v>153</v>
      </c>
      <c r="B295" s="144" t="s">
        <v>19</v>
      </c>
      <c r="C295" s="311"/>
      <c r="D295" s="150" t="s">
        <v>37</v>
      </c>
      <c r="E295" s="121" t="s">
        <v>271</v>
      </c>
      <c r="F295" s="156">
        <v>0.14072899999999999</v>
      </c>
      <c r="G295" s="123">
        <v>8.6684778631172652E-05</v>
      </c>
      <c r="H295" s="122">
        <v>8</v>
      </c>
      <c r="I295" s="122">
        <v>90.453000000000003</v>
      </c>
      <c r="J295" s="4"/>
      <c r="K295" s="120"/>
    </row>
    <row r="296" spans="1:11" ht="15.75" thickBot="1">
      <c r="A296" s="144" t="s">
        <v>153</v>
      </c>
      <c r="B296" s="144" t="s">
        <v>19</v>
      </c>
      <c r="C296" s="311"/>
      <c r="D296" s="150" t="s">
        <v>38</v>
      </c>
      <c r="E296" s="121" t="s">
        <v>271</v>
      </c>
      <c r="F296" s="156">
        <v>0.160186</v>
      </c>
      <c r="G296" s="123">
        <v>9.8669698141911212E-05</v>
      </c>
      <c r="H296" s="122">
        <v>8</v>
      </c>
      <c r="I296" s="122">
        <v>90.453000000000003</v>
      </c>
      <c r="J296" s="4"/>
      <c r="K296" s="120"/>
    </row>
    <row r="297" spans="1:11" ht="15.75" thickBot="1">
      <c r="A297" s="144" t="s">
        <v>153</v>
      </c>
      <c r="B297" s="144" t="s">
        <v>19</v>
      </c>
      <c r="C297" s="311"/>
      <c r="D297" s="150" t="s">
        <v>39</v>
      </c>
      <c r="E297" s="121" t="s">
        <v>271</v>
      </c>
      <c r="F297" s="156">
        <v>0.090109999999999996</v>
      </c>
      <c r="G297" s="123">
        <v>5.5505016041149784E-05</v>
      </c>
      <c r="H297" s="122">
        <v>8</v>
      </c>
      <c r="I297" s="122">
        <v>90.453000000000017</v>
      </c>
      <c r="J297" s="4"/>
      <c r="K297" s="120"/>
    </row>
    <row r="298" spans="1:11" ht="15.75" thickBot="1">
      <c r="A298" s="144" t="s">
        <v>153</v>
      </c>
      <c r="B298" s="144" t="s">
        <v>19</v>
      </c>
      <c r="C298" s="311"/>
      <c r="D298" s="150" t="s">
        <v>42</v>
      </c>
      <c r="E298" s="121" t="s">
        <v>271</v>
      </c>
      <c r="F298" s="156">
        <v>0.031257</v>
      </c>
      <c r="G298" s="123">
        <v>1.9253360186419031E-05</v>
      </c>
      <c r="H298" s="122">
        <v>8</v>
      </c>
      <c r="I298" s="122">
        <v>90.453000000000003</v>
      </c>
      <c r="J298" s="4"/>
      <c r="K298" s="120"/>
    </row>
    <row r="299" spans="1:11" ht="15.75" thickBot="1">
      <c r="A299" s="144" t="s">
        <v>153</v>
      </c>
      <c r="B299" s="144" t="s">
        <v>19</v>
      </c>
      <c r="C299" s="311"/>
      <c r="D299" s="150" t="s">
        <v>43</v>
      </c>
      <c r="E299" s="121" t="s">
        <v>271</v>
      </c>
      <c r="F299" s="156">
        <v>0.068837999999999996</v>
      </c>
      <c r="G299" s="123">
        <v>4.2402111799363765E-05</v>
      </c>
      <c r="H299" s="122">
        <v>8</v>
      </c>
      <c r="I299" s="122">
        <v>90.453000000000003</v>
      </c>
      <c r="J299" s="4"/>
      <c r="K299" s="120"/>
    </row>
    <row r="300" spans="1:11" ht="15.75" thickBot="1">
      <c r="A300" s="144" t="s">
        <v>153</v>
      </c>
      <c r="B300" s="144" t="s">
        <v>19</v>
      </c>
      <c r="C300" s="311"/>
      <c r="D300" s="150" t="s">
        <v>45</v>
      </c>
      <c r="E300" s="121" t="s">
        <v>271</v>
      </c>
      <c r="F300" s="156">
        <v>0.034436000000000001</v>
      </c>
      <c r="G300" s="123">
        <v>2.1211527382011252E-05</v>
      </c>
      <c r="H300" s="122">
        <v>8</v>
      </c>
      <c r="I300" s="122">
        <v>90.453000000000017</v>
      </c>
      <c r="J300" s="4"/>
      <c r="K300" s="120"/>
    </row>
    <row r="301" spans="1:11" ht="15.75" thickBot="1">
      <c r="A301" s="144" t="s">
        <v>153</v>
      </c>
      <c r="B301" s="144" t="s">
        <v>19</v>
      </c>
      <c r="C301" s="311"/>
      <c r="D301" s="150" t="s">
        <v>48</v>
      </c>
      <c r="E301" s="121" t="s">
        <v>271</v>
      </c>
      <c r="F301" s="156">
        <v>0.107876</v>
      </c>
      <c r="G301" s="123">
        <v>6.6448331044890405E-05</v>
      </c>
      <c r="H301" s="122">
        <v>8</v>
      </c>
      <c r="I301" s="122">
        <v>90.453000000000003</v>
      </c>
      <c r="J301" s="4"/>
      <c r="K301" s="120"/>
    </row>
    <row r="302" spans="1:11" ht="15.75" thickBot="1">
      <c r="A302" s="144" t="s">
        <v>153</v>
      </c>
      <c r="B302" s="144" t="s">
        <v>19</v>
      </c>
      <c r="C302" s="311"/>
      <c r="D302" s="150" t="s">
        <v>51</v>
      </c>
      <c r="E302" s="121" t="s">
        <v>271</v>
      </c>
      <c r="F302" s="156">
        <v>0.0092680000000000002</v>
      </c>
      <c r="G302" s="123">
        <v>5.7088057781531045E-06</v>
      </c>
      <c r="H302" s="122">
        <v>8</v>
      </c>
      <c r="I302" s="122">
        <v>90.453000000000003</v>
      </c>
      <c r="J302" s="4"/>
      <c r="K302" s="120"/>
    </row>
    <row r="303" spans="1:11" ht="15.75" thickBot="1">
      <c r="A303" s="144" t="s">
        <v>153</v>
      </c>
      <c r="B303" s="144" t="s">
        <v>19</v>
      </c>
      <c r="C303" s="311"/>
      <c r="D303" s="150" t="s">
        <v>53</v>
      </c>
      <c r="E303" s="121" t="s">
        <v>271</v>
      </c>
      <c r="F303" s="156">
        <v>0.157583</v>
      </c>
      <c r="G303" s="123">
        <v>9.706632940642001E-05</v>
      </c>
      <c r="H303" s="122">
        <v>8</v>
      </c>
      <c r="I303" s="122">
        <v>90.453000000000003</v>
      </c>
      <c r="J303" s="4"/>
      <c r="K303" s="120"/>
    </row>
    <row r="304" spans="1:11" ht="15.75" thickBot="1">
      <c r="A304" s="144" t="s">
        <v>153</v>
      </c>
      <c r="B304" s="144" t="s">
        <v>19</v>
      </c>
      <c r="C304" s="311"/>
      <c r="D304" s="151" t="s">
        <v>55</v>
      </c>
      <c r="E304" s="124" t="s">
        <v>271</v>
      </c>
      <c r="F304" s="157">
        <v>0.080153000000000002</v>
      </c>
      <c r="G304" s="126">
        <v>4.9371807243882794E-05</v>
      </c>
      <c r="H304" s="125">
        <v>8</v>
      </c>
      <c r="I304" s="125">
        <v>90.453000000000003</v>
      </c>
      <c r="J304" s="4"/>
      <c r="K304" s="120"/>
    </row>
    <row r="305" spans="1:11" ht="15.75" thickBot="1">
      <c r="A305" s="144" t="s">
        <v>153</v>
      </c>
      <c r="B305" s="145" t="s">
        <v>196</v>
      </c>
      <c r="C305" s="127"/>
      <c r="D305" s="145"/>
      <c r="E305" s="127"/>
      <c r="F305" s="158">
        <v>1.214682</v>
      </c>
      <c r="G305" s="129">
        <v>0.00074948981551837244</v>
      </c>
      <c r="H305" s="128">
        <v>8</v>
      </c>
      <c r="I305" s="128">
        <v>90.453000000000003</v>
      </c>
      <c r="J305" s="4"/>
      <c r="K305" s="120"/>
    </row>
    <row r="306" spans="1:11" ht="15.75" thickBot="1">
      <c r="A306" s="146" t="s">
        <v>299</v>
      </c>
      <c r="B306" s="146"/>
      <c r="C306" s="130"/>
      <c r="D306" s="146"/>
      <c r="E306" s="130"/>
      <c r="F306" s="159">
        <v>1.214682</v>
      </c>
      <c r="G306" s="132">
        <v>0.00074948981551837244</v>
      </c>
      <c r="H306" s="131">
        <v>8</v>
      </c>
      <c r="I306" s="131">
        <v>90.453000000000003</v>
      </c>
      <c r="J306" s="4"/>
      <c r="K306" s="120"/>
    </row>
    <row r="307" spans="1:11" ht="15.75" thickBot="1">
      <c r="A307" s="144" t="s">
        <v>300</v>
      </c>
      <c r="B307" s="147" t="s">
        <v>84</v>
      </c>
      <c r="C307" s="133" t="s">
        <v>270</v>
      </c>
      <c r="D307" s="147" t="s">
        <v>43</v>
      </c>
      <c r="E307" s="133" t="s">
        <v>271</v>
      </c>
      <c r="F307" s="160">
        <v>0.754722</v>
      </c>
      <c r="G307" s="135">
        <v>0.00046488576979923039</v>
      </c>
      <c r="H307" s="134">
        <v>7</v>
      </c>
      <c r="I307" s="134">
        <v>91.647000000000006</v>
      </c>
      <c r="J307" s="4"/>
      <c r="K307" s="120"/>
    </row>
    <row r="308" spans="1:11" ht="15.75" thickBot="1">
      <c r="A308" s="144" t="s">
        <v>300</v>
      </c>
      <c r="B308" s="146" t="s">
        <v>207</v>
      </c>
      <c r="C308" s="130"/>
      <c r="D308" s="146"/>
      <c r="E308" s="130"/>
      <c r="F308" s="159">
        <v>0.754722</v>
      </c>
      <c r="G308" s="132">
        <v>0.00046568274869279128</v>
      </c>
      <c r="H308" s="131">
        <v>7</v>
      </c>
      <c r="I308" s="131">
        <v>91.647000000000006</v>
      </c>
      <c r="J308" s="4"/>
      <c r="K308" s="120"/>
    </row>
    <row r="309" spans="1:11" ht="30.75" thickBot="1">
      <c r="A309" s="144" t="s">
        <v>300</v>
      </c>
      <c r="B309" s="147" t="s">
        <v>127</v>
      </c>
      <c r="C309" s="133" t="s">
        <v>270</v>
      </c>
      <c r="D309" s="147" t="s">
        <v>43</v>
      </c>
      <c r="E309" s="133" t="s">
        <v>271</v>
      </c>
      <c r="F309" s="160">
        <v>0.52304799999999996</v>
      </c>
      <c r="G309" s="135">
        <v>0.00032218164055367119</v>
      </c>
      <c r="H309" s="134">
        <v>7.1386584022881268</v>
      </c>
      <c r="I309" s="134">
        <v>91.481534306602839</v>
      </c>
      <c r="J309" s="4"/>
      <c r="K309" s="120"/>
    </row>
    <row r="310" spans="1:11" ht="30.75" thickBot="1">
      <c r="A310" s="144" t="s">
        <v>300</v>
      </c>
      <c r="B310" s="145" t="s">
        <v>218</v>
      </c>
      <c r="C310" s="127"/>
      <c r="D310" s="145"/>
      <c r="E310" s="127"/>
      <c r="F310" s="158">
        <v>0.52304799999999996</v>
      </c>
      <c r="G310" s="129">
        <v>0.00032273397401727668</v>
      </c>
      <c r="H310" s="128">
        <v>7.1386584022881268</v>
      </c>
      <c r="I310" s="128">
        <v>91.481534306602839</v>
      </c>
      <c r="J310" s="4"/>
      <c r="K310" s="120"/>
    </row>
    <row r="311" spans="1:11" ht="15.75" thickBot="1">
      <c r="A311" s="146" t="s">
        <v>301</v>
      </c>
      <c r="B311" s="146"/>
      <c r="C311" s="130"/>
      <c r="D311" s="146"/>
      <c r="E311" s="130"/>
      <c r="F311" s="159">
        <v>1.2777700000000001</v>
      </c>
      <c r="G311" s="132">
        <v>0.00078841672271006801</v>
      </c>
      <c r="H311" s="131">
        <v>7.0567590411419898</v>
      </c>
      <c r="I311" s="131">
        <v>91.57926754423724</v>
      </c>
      <c r="J311" s="4"/>
      <c r="K311" s="120"/>
    </row>
    <row r="312" spans="1:11" ht="15.75" thickBot="1">
      <c r="A312" s="144" t="s">
        <v>163</v>
      </c>
      <c r="B312" s="144" t="s">
        <v>67</v>
      </c>
      <c r="C312" s="311" t="s">
        <v>270</v>
      </c>
      <c r="D312" s="149" t="s">
        <v>38</v>
      </c>
      <c r="E312" s="117" t="s">
        <v>271</v>
      </c>
      <c r="F312" s="155">
        <v>0.001024</v>
      </c>
      <c r="G312" s="119">
        <v>6.3075281795735635E-07</v>
      </c>
      <c r="H312" s="118">
        <v>14</v>
      </c>
      <c r="I312" s="118">
        <v>83.293999999999997</v>
      </c>
      <c r="J312" s="4"/>
      <c r="K312" s="120"/>
    </row>
    <row r="313" spans="1:11" ht="15.75" thickBot="1">
      <c r="A313" s="144" t="s">
        <v>163</v>
      </c>
      <c r="B313" s="144" t="s">
        <v>67</v>
      </c>
      <c r="C313" s="311"/>
      <c r="D313" s="151" t="s">
        <v>55</v>
      </c>
      <c r="E313" s="124" t="s">
        <v>271</v>
      </c>
      <c r="F313" s="157">
        <v>0.00094399999999999996</v>
      </c>
      <c r="G313" s="126">
        <v>5.8147525405443783E-07</v>
      </c>
      <c r="H313" s="125">
        <v>14</v>
      </c>
      <c r="I313" s="125">
        <v>83.293999999999997</v>
      </c>
      <c r="J313" s="4"/>
      <c r="K313" s="120"/>
    </row>
    <row r="314" spans="1:11" ht="15.75" thickBot="1">
      <c r="A314" s="144" t="s">
        <v>163</v>
      </c>
      <c r="B314" s="146" t="s">
        <v>202</v>
      </c>
      <c r="C314" s="130"/>
      <c r="D314" s="146"/>
      <c r="E314" s="130"/>
      <c r="F314" s="159">
        <v>0.0019680000000000001</v>
      </c>
      <c r="G314" s="132">
        <v>1.2143062603546912E-06</v>
      </c>
      <c r="H314" s="131">
        <v>14</v>
      </c>
      <c r="I314" s="131">
        <v>83.293999999999997</v>
      </c>
      <c r="J314" s="4"/>
      <c r="K314" s="120"/>
    </row>
    <row r="315" spans="1:11" ht="15.75" thickBot="1">
      <c r="A315" s="144" t="s">
        <v>163</v>
      </c>
      <c r="B315" s="144" t="s">
        <v>70</v>
      </c>
      <c r="C315" s="311" t="s">
        <v>270</v>
      </c>
      <c r="D315" s="149" t="s">
        <v>71</v>
      </c>
      <c r="E315" s="117" t="s">
        <v>280</v>
      </c>
      <c r="F315" s="155">
        <v>0.026816</v>
      </c>
      <c r="G315" s="119">
        <v>1.651783942025827E-05</v>
      </c>
      <c r="H315" s="118">
        <v>34</v>
      </c>
      <c r="I315" s="118">
        <v>59.427</v>
      </c>
      <c r="J315" s="4"/>
      <c r="K315" s="120"/>
    </row>
    <row r="316" spans="1:11" ht="15.75" thickBot="1">
      <c r="A316" s="144" t="s">
        <v>163</v>
      </c>
      <c r="B316" s="144" t="s">
        <v>70</v>
      </c>
      <c r="C316" s="311"/>
      <c r="D316" s="150" t="s">
        <v>33</v>
      </c>
      <c r="E316" s="121" t="s">
        <v>280</v>
      </c>
      <c r="F316" s="156">
        <v>0.28493499999999999</v>
      </c>
      <c r="G316" s="123">
        <v>0.00017551128338347591</v>
      </c>
      <c r="H316" s="122">
        <v>40.173874743362518</v>
      </c>
      <c r="I316" s="122">
        <v>52.059842806254061</v>
      </c>
      <c r="J316" s="4"/>
      <c r="K316" s="120"/>
    </row>
    <row r="317" spans="1:11" ht="15.75" thickBot="1">
      <c r="A317" s="144" t="s">
        <v>163</v>
      </c>
      <c r="B317" s="144" t="s">
        <v>70</v>
      </c>
      <c r="C317" s="311"/>
      <c r="D317" s="150" t="s">
        <v>35</v>
      </c>
      <c r="E317" s="121" t="s">
        <v>280</v>
      </c>
      <c r="F317" s="156">
        <v>0.026015</v>
      </c>
      <c r="G317" s="123">
        <v>1.60244478116803E-05</v>
      </c>
      <c r="H317" s="122">
        <v>38</v>
      </c>
      <c r="I317" s="122">
        <v>54.654000000000003</v>
      </c>
      <c r="J317" s="4"/>
      <c r="K317" s="120"/>
    </row>
    <row r="318" spans="1:11" ht="15.75" thickBot="1">
      <c r="A318" s="144" t="s">
        <v>163</v>
      </c>
      <c r="B318" s="144" t="s">
        <v>70</v>
      </c>
      <c r="C318" s="311"/>
      <c r="D318" s="150" t="s">
        <v>75</v>
      </c>
      <c r="E318" s="121" t="s">
        <v>280</v>
      </c>
      <c r="F318" s="156">
        <v>0.128164</v>
      </c>
      <c r="G318" s="123">
        <v>7.8945121250670525E-05</v>
      </c>
      <c r="H318" s="122">
        <v>41</v>
      </c>
      <c r="I318" s="122">
        <v>51.073999999999998</v>
      </c>
      <c r="J318" s="4"/>
      <c r="K318" s="120"/>
    </row>
    <row r="319" spans="1:11" ht="15.75" thickBot="1">
      <c r="A319" s="144" t="s">
        <v>163</v>
      </c>
      <c r="B319" s="144" t="s">
        <v>70</v>
      </c>
      <c r="C319" s="311"/>
      <c r="D319" s="150" t="s">
        <v>76</v>
      </c>
      <c r="E319" s="121" t="s">
        <v>280</v>
      </c>
      <c r="F319" s="156">
        <v>0.051820999999999999</v>
      </c>
      <c r="G319" s="123">
        <v>3.1920157987664224E-05</v>
      </c>
      <c r="H319" s="122">
        <v>38</v>
      </c>
      <c r="I319" s="122">
        <v>54.654000000000003</v>
      </c>
      <c r="J319" s="4"/>
      <c r="K319" s="120"/>
    </row>
    <row r="320" spans="1:11" ht="15.75" thickBot="1">
      <c r="A320" s="144" t="s">
        <v>163</v>
      </c>
      <c r="B320" s="144" t="s">
        <v>70</v>
      </c>
      <c r="C320" s="311"/>
      <c r="D320" s="150" t="s">
        <v>79</v>
      </c>
      <c r="E320" s="121" t="s">
        <v>280</v>
      </c>
      <c r="F320" s="156">
        <v>0.12870500000000001</v>
      </c>
      <c r="G320" s="123">
        <v>7.9278360776564014E-05</v>
      </c>
      <c r="H320" s="122">
        <v>38</v>
      </c>
      <c r="I320" s="122">
        <v>54.654000000000003</v>
      </c>
      <c r="J320" s="4"/>
      <c r="K320" s="120"/>
    </row>
    <row r="321" spans="1:13" ht="15.75" thickBot="1">
      <c r="A321" s="144" t="s">
        <v>163</v>
      </c>
      <c r="B321" s="144" t="s">
        <v>70</v>
      </c>
      <c r="C321" s="311"/>
      <c r="D321" s="152" t="s">
        <v>55</v>
      </c>
      <c r="E321" s="136" t="s">
        <v>280</v>
      </c>
      <c r="F321" s="161">
        <v>0.026010999999999999</v>
      </c>
      <c r="G321" s="138">
        <v>1.6021983933485152E-05</v>
      </c>
      <c r="H321" s="137">
        <v>38</v>
      </c>
      <c r="I321" s="137">
        <v>54.654000000000003</v>
      </c>
      <c r="J321" s="4"/>
      <c r="K321" s="120"/>
      <c r="L321" s="4"/>
      <c r="M321" s="4"/>
    </row>
    <row r="322" spans="1:13" ht="15.75" thickBot="1">
      <c r="A322" s="144" t="s">
        <v>163</v>
      </c>
      <c r="B322" s="146" t="s">
        <v>205</v>
      </c>
      <c r="C322" s="130"/>
      <c r="D322" s="146"/>
      <c r="E322" s="130"/>
      <c r="F322" s="159">
        <v>0.67246700000000004</v>
      </c>
      <c r="G322" s="132">
        <v>0.0004149293129989523</v>
      </c>
      <c r="H322" s="131">
        <v>39.333360596133339</v>
      </c>
      <c r="I322" s="131">
        <v>53.062843062930966</v>
      </c>
      <c r="J322" s="4"/>
      <c r="K322" s="120"/>
      <c r="L322" s="4"/>
      <c r="M322" s="4"/>
    </row>
    <row r="323" spans="1:13" ht="15.75" thickBot="1">
      <c r="A323" s="144" t="s">
        <v>163</v>
      </c>
      <c r="B323" s="147" t="s">
        <v>19</v>
      </c>
      <c r="C323" s="133" t="s">
        <v>270</v>
      </c>
      <c r="D323" s="147" t="s">
        <v>55</v>
      </c>
      <c r="E323" s="133" t="s">
        <v>271</v>
      </c>
      <c r="F323" s="160">
        <v>0.76232699999999998</v>
      </c>
      <c r="G323" s="135">
        <v>0.00046957021821775153</v>
      </c>
      <c r="H323" s="134">
        <v>14</v>
      </c>
      <c r="I323" s="134">
        <v>83.293999999999997</v>
      </c>
      <c r="J323" s="4"/>
      <c r="K323" s="120"/>
      <c r="L323" s="4"/>
      <c r="M323" s="4"/>
    </row>
    <row r="324" spans="1:13" ht="15.75" thickBot="1">
      <c r="A324" s="144" t="s">
        <v>163</v>
      </c>
      <c r="B324" s="145" t="s">
        <v>196</v>
      </c>
      <c r="C324" s="127"/>
      <c r="D324" s="145"/>
      <c r="E324" s="127"/>
      <c r="F324" s="158">
        <v>0.76232699999999998</v>
      </c>
      <c r="G324" s="129">
        <v>0.00047037522791535096</v>
      </c>
      <c r="H324" s="128">
        <v>14</v>
      </c>
      <c r="I324" s="128">
        <v>83.293999999999997</v>
      </c>
      <c r="J324" s="4"/>
      <c r="K324" s="120"/>
      <c r="L324" s="4"/>
      <c r="M324" s="4"/>
    </row>
    <row r="325" spans="1:13" ht="15.75" thickBot="1">
      <c r="A325" s="148" t="s">
        <v>255</v>
      </c>
      <c r="B325" s="148"/>
      <c r="C325" s="139"/>
      <c r="D325" s="148"/>
      <c r="E325" s="139"/>
      <c r="F325" s="162">
        <v>1.4367620000000001</v>
      </c>
      <c r="G325" s="141">
        <v>0.00088651884717465799</v>
      </c>
      <c r="H325" s="140">
        <v>25.857112729874537</v>
      </c>
      <c r="I325" s="140">
        <v>69.14450592095281</v>
      </c>
      <c r="J325" s="4"/>
      <c r="K325" s="120"/>
      <c r="L325" s="4"/>
      <c r="M325" s="4"/>
    </row>
    <row r="326" spans="1:13" ht="15.75" thickBot="1">
      <c r="A326" s="148" t="s">
        <v>302</v>
      </c>
      <c r="B326" s="148"/>
      <c r="C326" s="139"/>
      <c r="D326" s="148"/>
      <c r="E326" s="139"/>
      <c r="F326" s="162">
        <v>1623.4568770000001</v>
      </c>
      <c r="G326" s="141">
        <v>1</v>
      </c>
      <c r="H326" s="140">
        <v>20.171720830315575</v>
      </c>
      <c r="I326" s="140">
        <v>75.92878266544858</v>
      </c>
      <c r="J326" s="4"/>
      <c r="K326" s="120"/>
      <c r="L326" s="4"/>
      <c r="M326" s="4"/>
    </row>
    <row r="327" spans="1:13" ht="15">
      <c r="A327" s="58"/>
      <c r="B327" s="2"/>
      <c r="C327" s="2"/>
      <c r="D327" s="2"/>
      <c r="E327" s="2"/>
      <c r="F327" s="2"/>
      <c r="G327" s="2"/>
      <c r="H327" s="2"/>
      <c r="I327" s="8"/>
      <c r="J327" s="8"/>
      <c r="K327" s="8"/>
      <c r="L327" s="8"/>
      <c r="M327" s="8"/>
    </row>
    <row r="328" spans="1:13" ht="15">
      <c r="A328" t="s">
        <v>303</v>
      </c>
      <c r="B328" s="312"/>
      <c r="C328" s="312"/>
      <c r="D328" s="312"/>
      <c r="E328" s="312"/>
      <c r="F328" s="142"/>
      <c r="G328" s="142"/>
      <c r="H328" s="142"/>
      <c r="I328" s="56" t="s">
        <v>178</v>
      </c>
      <c r="J328" s="2"/>
      <c r="K328" s="2"/>
      <c r="L328" s="2"/>
      <c r="M328" s="4"/>
    </row>
    <row r="329" spans="1:13" ht="15">
      <c r="A329" s="57" t="s">
        <v>304</v>
      </c>
      <c r="B329" s="2"/>
      <c r="C329" s="2"/>
      <c r="D329" s="2"/>
      <c r="E329" s="2"/>
      <c r="F329" s="2"/>
      <c r="G329" s="2"/>
      <c r="H329" s="2"/>
      <c r="I329" s="2"/>
      <c r="J329" s="2"/>
      <c r="K329" s="2"/>
      <c r="L329" s="2"/>
      <c r="M329" s="2"/>
    </row>
    <row r="330" spans="1:13" ht="15">
      <c r="A330" s="2"/>
      <c r="B330" s="2"/>
      <c r="C330" s="2"/>
      <c r="D330" s="2"/>
      <c r="E330" s="2"/>
      <c r="F330" s="2"/>
      <c r="G330" s="2"/>
      <c r="H330" s="308" t="s">
        <v>305</v>
      </c>
      <c r="I330" s="308"/>
      <c r="J330" s="2"/>
      <c r="K330" s="2"/>
      <c r="L330" s="2"/>
      <c r="M330" s="4"/>
    </row>
    <row r="331" spans="1:13" ht="15">
      <c r="A331" s="288" t="s">
        <v>306</v>
      </c>
      <c r="B331" s="288"/>
      <c r="C331" s="2"/>
      <c r="D331" s="2"/>
      <c r="E331" s="2"/>
      <c r="F331" s="2"/>
      <c r="G331" s="2"/>
      <c r="H331" s="308" t="s">
        <v>307</v>
      </c>
      <c r="I331" s="308"/>
      <c r="J331" s="2"/>
      <c r="K331" s="2"/>
      <c r="L331" s="2"/>
      <c r="M331" s="4"/>
    </row>
    <row r="332" spans="1:13" ht="15">
      <c r="A332" t="s">
        <v>308</v>
      </c>
      <c r="B332" s="307"/>
      <c r="C332" s="2"/>
      <c r="D332" s="2"/>
      <c r="E332" s="2"/>
      <c r="F332" s="2"/>
      <c r="G332" s="2"/>
      <c r="H332" s="2"/>
      <c r="I332" s="2"/>
      <c r="J332" s="2"/>
      <c r="K332" s="2"/>
      <c r="L332" s="2"/>
      <c r="M332" s="56"/>
    </row>
    <row r="333" spans="1:13" ht="15">
      <c r="A333" s="57"/>
      <c r="B333" s="2"/>
      <c r="C333" s="2"/>
      <c r="D333" s="2"/>
      <c r="E333" s="2"/>
      <c r="F333" s="2"/>
      <c r="G333" s="308" t="s">
        <v>185</v>
      </c>
      <c r="H333" s="308"/>
      <c r="I333" s="308"/>
      <c r="J333" s="2"/>
      <c r="K333" s="2"/>
      <c r="L333" s="2"/>
      <c r="M333" s="4"/>
    </row>
    <row r="334" spans="1:13" ht="15">
      <c r="A334" s="288" t="s">
        <v>179</v>
      </c>
      <c r="B334" s="288"/>
      <c r="C334" s="2"/>
      <c r="D334" s="2"/>
      <c r="E334" s="2"/>
      <c r="F334" s="2"/>
      <c r="G334" t="s">
        <v>186</v>
      </c>
      <c r="H334" s="309"/>
      <c r="I334" s="309"/>
      <c r="J334" s="286"/>
      <c r="K334" s="286"/>
      <c r="L334" s="286"/>
      <c r="M334" s="286"/>
    </row>
    <row r="335" spans="1:13" ht="15">
      <c r="A335" t="s">
        <v>181</v>
      </c>
      <c r="B335" s="2"/>
      <c r="C335" s="2"/>
      <c r="D335" s="2"/>
      <c r="E335" s="2"/>
      <c r="F335" s="2"/>
      <c r="G335" s="2"/>
      <c r="H335" s="2"/>
      <c r="I335" s="2"/>
      <c r="J335" s="2"/>
      <c r="K335" s="2"/>
      <c r="L335" s="2"/>
      <c r="M335" s="2"/>
    </row>
    <row r="336" spans="1:13" ht="15">
      <c r="A336" t="s">
        <v>183</v>
      </c>
      <c r="B336" s="2"/>
      <c r="C336" s="2"/>
      <c r="D336" s="2"/>
      <c r="E336" s="2"/>
      <c r="F336" s="2"/>
      <c r="G336" s="2"/>
      <c r="H336" s="2"/>
      <c r="I336" s="2"/>
      <c r="J336" s="2"/>
      <c r="K336" s="2"/>
      <c r="L336" s="2"/>
      <c r="M336" s="2"/>
    </row>
    <row r="337" spans="1:13" ht="15">
      <c r="A337" t="s">
        <v>184</v>
      </c>
      <c r="B337" s="2"/>
      <c r="C337" s="2"/>
      <c r="D337" s="2"/>
      <c r="E337" s="2"/>
      <c r="F337" s="2"/>
      <c r="G337" s="2"/>
      <c r="H337" s="2"/>
      <c r="I337" s="2"/>
      <c r="J337" s="2"/>
      <c r="K337" s="2"/>
      <c r="L337" s="2"/>
      <c r="M337" s="2"/>
    </row>
    <row r="338" spans="1:13" ht="15">
      <c r="A338" s="2"/>
      <c r="B338" s="2"/>
      <c r="C338" s="57"/>
      <c r="D338" s="2"/>
      <c r="E338" s="2"/>
      <c r="F338" s="2"/>
      <c r="G338" s="2"/>
      <c r="H338" s="2"/>
      <c r="I338" s="2"/>
      <c r="J338" s="2"/>
      <c r="K338" s="2"/>
      <c r="L338" s="2"/>
      <c r="M338" s="2"/>
    </row>
    <row r="339" spans="1:13" ht="15">
      <c r="A339" s="310" t="s">
        <v>187</v>
      </c>
      <c r="B339" s="310"/>
      <c r="G339" s="2"/>
      <c r="H339" s="2"/>
      <c r="I339" s="2"/>
      <c r="J339" s="2"/>
      <c r="K339" s="2"/>
      <c r="L339" s="2"/>
      <c r="M339" s="2"/>
    </row>
    <row r="340" spans="1:13" ht="15">
      <c r="A340" s="2"/>
      <c r="B340" s="2"/>
      <c r="C340" s="2"/>
      <c r="D340" s="2"/>
      <c r="E340" s="2"/>
      <c r="F340" s="2"/>
      <c r="G340" s="2"/>
      <c r="H340" s="2"/>
      <c r="I340" s="2"/>
      <c r="J340" s="2"/>
      <c r="K340" s="2"/>
      <c r="L340" s="2"/>
      <c r="M340" s="2"/>
    </row>
    <row r="341" spans="1:13" ht="15">
      <c r="A341" s="2"/>
      <c r="B341" s="2"/>
      <c r="C341" s="2"/>
      <c r="D341" s="2"/>
      <c r="E341" s="2"/>
      <c r="F341" s="2"/>
      <c r="G341" s="2"/>
      <c r="H341" s="2"/>
      <c r="I341" s="2"/>
      <c r="J341" s="2"/>
      <c r="K341" s="2"/>
      <c r="L341" s="2"/>
      <c r="M341" s="2"/>
    </row>
    <row r="7574" ht="51" customHeight="1"/>
    <row r="7608" ht="51" customHeight="1"/>
    <row r="7647" ht="51" customHeight="1"/>
    <row r="7648" ht="51" customHeight="1"/>
    <row r="7656" ht="51" customHeight="1"/>
    <row r="7657" ht="51" customHeight="1"/>
    <row r="7658" ht="51" customHeight="1"/>
    <row r="7664" ht="51.75" customHeight="1"/>
    <row r="7681" ht="51" customHeight="1"/>
    <row r="7682" ht="51" customHeight="1"/>
    <row r="7690" ht="51" customHeight="1"/>
    <row r="7691" ht="51" customHeight="1"/>
    <row r="7692" ht="51" customHeight="1"/>
    <row r="7698" ht="51.75" customHeight="1"/>
  </sheetData>
  <mergeCells count="43">
    <mergeCell ref="C92:C162"/>
    <mergeCell ref="C10:C22"/>
    <mergeCell ref="C25:C28"/>
    <mergeCell ref="C30:C33"/>
    <mergeCell ref="C35:C36"/>
    <mergeCell ref="C38:C41"/>
    <mergeCell ref="C43:C44"/>
    <mergeCell ref="C50:C65"/>
    <mergeCell ref="C67:C68"/>
    <mergeCell ref="C70:C83"/>
    <mergeCell ref="C85:C86"/>
    <mergeCell ref="C88:C90"/>
    <mergeCell ref="C226:C233"/>
    <mergeCell ref="C167:C172"/>
    <mergeCell ref="C173:C181"/>
    <mergeCell ref="C183:C184"/>
    <mergeCell ref="C186:C190"/>
    <mergeCell ref="C194:C196"/>
    <mergeCell ref="C200:C204"/>
    <mergeCell ref="C206:C210"/>
    <mergeCell ref="C212:C215"/>
    <mergeCell ref="C217:C218"/>
    <mergeCell ref="C220:C223"/>
    <mergeCell ref="C224:C225"/>
    <mergeCell ref="H330:I330"/>
    <mergeCell ref="A331:B331"/>
    <mergeCell ref="H331:I331"/>
    <mergeCell ref="C238:C240"/>
    <mergeCell ref="C242:C243"/>
    <mergeCell ref="C251:C252"/>
    <mergeCell ref="C261:C262"/>
    <mergeCell ref="C264:C266"/>
    <mergeCell ref="C288:C289"/>
    <mergeCell ref="A339:B339"/>
    <mergeCell ref="C292:C304"/>
    <mergeCell ref="C312:C313"/>
    <mergeCell ref="C315:C321"/>
    <mergeCell ref="A328:E328"/>
    <mergeCell ref="A332:B332"/>
    <mergeCell ref="G333:I333"/>
    <mergeCell ref="A334:B334"/>
    <mergeCell ref="G334:I334"/>
    <mergeCell ref="J334:M334"/>
  </mergeCells>
  <pageMargins left="0.7" right="0.7" top="0.75" bottom="0.75" header="0.3" footer="0.3"/>
  <pageSetup orientation="portrait"/>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B783C5BF-322D-49FD-8F88-17CCAF2A83B5}"/>
</file>

<file path=customXml/itemProps2.xml><?xml version="1.0" encoding="utf-8"?>
<ds:datastoreItem xmlns:ds="http://schemas.openxmlformats.org/officeDocument/2006/customXml" ds:itemID="{F26BD084-0ADD-4488-97A6-52BD7EB751E1}"/>
</file>

<file path=customXml/itemProps3.xml><?xml version="1.0" encoding="utf-8"?>
<ds:datastoreItem xmlns:ds="http://schemas.openxmlformats.org/officeDocument/2006/customXml" ds:itemID="{19308F3E-04D6-45C8-80F2-5B359F38A56D}"/>
</file>

<file path=docProps/app.xml><?xml version="1.0" encoding="utf-8"?>
<Properties xmlns="http://schemas.openxmlformats.org/officeDocument/2006/extended-properties" xmlns:vt="http://schemas.openxmlformats.org/officeDocument/2006/docPropsVTypes">
  <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2021-03-02T09:40:58Z</dcterms:created>
  <dcterms:modified xsi:type="dcterms:W3CDTF">2021-03-02T09:40:58Z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