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whitecasempsaemea-my.sharepoint.com/personal/nikolas_hertel_whitecase_com/Documents/Tata Steel/202509 Expiry review request/20251020 SENSITIVE Annexes/Annex 2 - CNV and dumping margin calculations/"/>
    </mc:Choice>
  </mc:AlternateContent>
  <xr:revisionPtr revIDLastSave="0" documentId="13_ncr:1_{5A63732B-CAB9-4CBD-BF43-FE01D1BF2DC2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F47" i="1" s="1"/>
  <c r="E46" i="1"/>
  <c r="E47" i="1" s="1"/>
  <c r="D46" i="1"/>
  <c r="D47" i="1" s="1"/>
  <c r="C46" i="1"/>
  <c r="C47" i="1" s="1"/>
  <c r="A46" i="1"/>
  <c r="L45" i="1" l="1"/>
  <c r="K45" i="1"/>
  <c r="J45" i="1"/>
  <c r="I45" i="1"/>
  <c r="H45" i="1"/>
  <c r="G45" i="1"/>
  <c r="F45" i="1"/>
  <c r="E45" i="1"/>
  <c r="D45" i="1"/>
  <c r="C45" i="1"/>
  <c r="AK41" i="1"/>
  <c r="AL41" i="1"/>
  <c r="AM41" i="1"/>
  <c r="AN41" i="1"/>
  <c r="AO41" i="1"/>
  <c r="AK43" i="1"/>
  <c r="AL43" i="1"/>
  <c r="AM43" i="1"/>
  <c r="AO43" i="1"/>
  <c r="AN43" i="1"/>
  <c r="AG41" i="1"/>
  <c r="AH41" i="1"/>
  <c r="AI41" i="1"/>
  <c r="AJ41" i="1"/>
  <c r="AJ43" i="1" s="1"/>
  <c r="AG43" i="1"/>
  <c r="AH43" i="1"/>
  <c r="AI43" i="1"/>
  <c r="AD41" i="1"/>
  <c r="AE41" i="1"/>
  <c r="AE43" i="1" s="1"/>
  <c r="AF41" i="1"/>
  <c r="AF43" i="1" s="1"/>
  <c r="AD43" i="1"/>
  <c r="X41" i="1"/>
  <c r="Y41" i="1"/>
  <c r="Y43" i="1" s="1"/>
  <c r="Z41" i="1"/>
  <c r="AA41" i="1"/>
  <c r="AB41" i="1"/>
  <c r="AC41" i="1"/>
  <c r="AB43" i="1"/>
  <c r="AC43" i="1"/>
  <c r="X43" i="1"/>
  <c r="Z43" i="1"/>
  <c r="V41" i="1"/>
  <c r="W41" i="1"/>
  <c r="V43" i="1"/>
  <c r="W43" i="1"/>
  <c r="K43" i="1"/>
  <c r="L43" i="1"/>
  <c r="Q43" i="1"/>
  <c r="S43" i="1"/>
  <c r="T43" i="1"/>
  <c r="U43" i="1"/>
  <c r="C43" i="1"/>
  <c r="C41" i="1"/>
  <c r="D41" i="1"/>
  <c r="E41" i="1"/>
  <c r="F41" i="1"/>
  <c r="G41" i="1"/>
  <c r="H41" i="1"/>
  <c r="I41" i="1"/>
  <c r="I43" i="1" s="1"/>
  <c r="J41" i="1"/>
  <c r="K41" i="1"/>
  <c r="L41" i="1"/>
  <c r="M41" i="1"/>
  <c r="N41" i="1"/>
  <c r="O41" i="1"/>
  <c r="P41" i="1"/>
  <c r="Q41" i="1"/>
  <c r="R41" i="1"/>
  <c r="S41" i="1"/>
  <c r="T41" i="1"/>
  <c r="D43" i="1"/>
  <c r="E43" i="1"/>
  <c r="F43" i="1"/>
  <c r="G43" i="1"/>
  <c r="J43" i="1"/>
  <c r="M43" i="1"/>
  <c r="N43" i="1"/>
  <c r="P43" i="1"/>
  <c r="U41" i="1"/>
  <c r="H43" i="1" l="1"/>
  <c r="O43" i="1"/>
  <c r="AA43" i="1"/>
  <c r="R43" i="1"/>
  <c r="L46" i="1"/>
  <c r="L47" i="1" s="1"/>
  <c r="K46" i="1"/>
  <c r="K47" i="1" s="1"/>
  <c r="J46" i="1" l="1"/>
  <c r="J47" i="1" s="1"/>
  <c r="H46" i="1"/>
  <c r="H47" i="1" s="1"/>
  <c r="G46" i="1"/>
  <c r="G47" i="1" s="1"/>
  <c r="I46" i="1" l="1"/>
  <c r="I47" i="1" s="1"/>
</calcChain>
</file>

<file path=xl/sharedStrings.xml><?xml version="1.0" encoding="utf-8"?>
<sst xmlns="http://schemas.openxmlformats.org/spreadsheetml/2006/main" count="34" uniqueCount="33">
  <si>
    <t>Jul 2022</t>
  </si>
  <si>
    <t>Aug 2022</t>
  </si>
  <si>
    <t>Sep 2022</t>
  </si>
  <si>
    <t>Oct 2022</t>
  </si>
  <si>
    <t>Nov 2022</t>
  </si>
  <si>
    <t>Dec 2022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</si>
  <si>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</si>
  <si>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</si>
  <si>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</si>
  <si>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</si>
  <si>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</si>
  <si>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</si>
  <si>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</si>
  <si>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</si>
  <si>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</si>
  <si>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per container</t>
  </si>
  <si>
    <t>per MT (20 MT per box)</t>
  </si>
  <si>
    <t>Shanghai - Rotterdam</t>
  </si>
  <si>
    <t>Average</t>
  </si>
  <si>
    <t>https://www.drewry.co.uk/supply-chain-advisors/supply-chain-expertise/world-container-index-assessed-by-drewry</t>
  </si>
  <si>
    <t>Average by Q</t>
  </si>
  <si>
    <t>I/23</t>
  </si>
  <si>
    <t>II/23</t>
  </si>
  <si>
    <t>I/24</t>
  </si>
  <si>
    <t>II/24</t>
  </si>
  <si>
    <t>III/23</t>
  </si>
  <si>
    <t>IV/23</t>
  </si>
  <si>
    <t>III/24</t>
  </si>
  <si>
    <t>IV/24</t>
  </si>
  <si>
    <t>I/25</t>
  </si>
  <si>
    <t>II/25</t>
  </si>
  <si>
    <t>Average by Q in GBP</t>
  </si>
  <si>
    <t>Average 2022 in GBP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</si>
</sst>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3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">
    <xf numFmtId="0" fontId="0" fillId="0" borderId="0" xfId="0"/>
    <xf numFmtId="0" fontId="1" fillId="2" borderId="0" xfId="0" applyFont="1" applyFill="1" applyAlignment="1">
      <alignment horizontal="center" vertical="center"/>
    </xf>
    <xf numFmtId="17" fontId="1" fillId="2" borderId="0" xfId="0" applyNumberFormat="1" applyFont="1" applyFill="1" applyAlignment="1">
      <alignment horizontal="center" vertic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695656EF-FF55-47EF-B4B5-7F8024F5DEA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50</xdr:row>
      <xdr:rowOff>100853</xdr:rowOff>
    </xdr:from>
    <xdr:to>
      <xdr:col>26</xdr:col>
      <xdr:colOff>393915</xdr:colOff>
      <xdr:row>91</xdr:row>
      <xdr:rowOff>187680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6F1D397-23CA-48A7-C92B-E3F5EBBEF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6765" y="9625853"/>
          <a:ext cx="16261444" cy="7897327"/>
        </a:xfrm>
        <a:prstGeom prst="rect">
          <a:avLst/>
        </a:prstGeom>
      </xdr:spPr>
    </xdr:pic>
    <xdr:clientData/>
  </xdr:twoCellAnchor>
  <xdr:twoCellAnchor editAs="oneCell">
    <xdr:from>
      <xdr:col>5</xdr:col>
      <xdr:colOff>-1</xdr:colOff>
      <xdr:row>0</xdr:row>
      <xdr:rowOff>44824</xdr:rowOff>
    </xdr:from>
    <xdr:to>
      <xdr:col>25</xdr:col>
      <xdr:colOff>358588</xdr:colOff>
      <xdr:row>35</xdr:row>
      <xdr:rowOff>134471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FC7D44-5D25-EFD5-1FA3-695B56582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16823" y="44824"/>
          <a:ext cx="12460941" cy="6757147"/>
        </a:xfrm>
        <a:prstGeom prst="rect">
          <a:avLst/>
        </a:prstGeom>
      </xdr:spPr>
    </xdr:pic>
    <xdr:clientData/>
  </xdr:twoCellAnchor>
  <xdr:twoCellAnchor editAs="oneCell">
    <xdr:from>
      <xdr:col>26</xdr:col>
      <xdr:colOff>526676</xdr:colOff>
      <xdr:row>2</xdr:row>
      <xdr:rowOff>44824</xdr:rowOff>
    </xdr:from>
    <xdr:to>
      <xdr:col>36</xdr:col>
      <xdr:colOff>477087</xdr:colOff>
      <xdr:row>35</xdr:row>
      <xdr:rowOff>45701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BECFA0-1017-6CC4-2899-205F9F504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0970" y="425824"/>
          <a:ext cx="6001588" cy="62873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whitecasempsaemea-my.sharepoint.com/personal/nikolas_hertel_whitecase_com/Documents/Tata%20Steel/202509%20Expiry%20review%20request/20251020%20SENSITIVE%20Annexes/Annex%202%20-%20CNV%20and%20dumping%20margin%20calculations/ECB%20Data%20Portal_20250918155043.xlsx" TargetMode="External"/><Relationship Id="rId2" Type="http://schemas.microsoft.com/office/2019/04/relationships/externalLinkLongPath" Target="ECB%20Data%20Portal_20250918155043.xlsx?D9C30019" TargetMode="External"/><Relationship Id="rId1" Type="http://schemas.openxmlformats.org/officeDocument/2006/relationships/externalLinkPath" Target="file:///\\D9C30019\ECB%20Data%20Portal_2025091815504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ECB Data Portal_20250918155043"/>
    </sheetNames>
    <sheetDataSet>
      <sheetData sheetId="0">
        <row r="94">
          <cell r="G94">
            <v>1.2363359289200231</v>
          </cell>
        </row>
        <row r="98">
          <cell r="E98">
            <v>1.215051693485375</v>
          </cell>
        </row>
        <row r="99">
          <cell r="E99">
            <v>1.2523293533025053</v>
          </cell>
        </row>
        <row r="100">
          <cell r="E100">
            <v>1.2660819393713794</v>
          </cell>
        </row>
        <row r="101">
          <cell r="E101">
            <v>1.2400945844627718</v>
          </cell>
        </row>
        <row r="102">
          <cell r="E102">
            <v>1.2680579723685288</v>
          </cell>
        </row>
        <row r="103">
          <cell r="E103">
            <v>1.2622064874623402</v>
          </cell>
        </row>
        <row r="104">
          <cell r="E104">
            <v>1.2996710292760278</v>
          </cell>
        </row>
        <row r="105">
          <cell r="E105">
            <v>1.2831417210268978</v>
          </cell>
        </row>
        <row r="106">
          <cell r="E106">
            <v>1.2591236508962116</v>
          </cell>
        </row>
        <row r="107">
          <cell r="E107">
            <v>1.3355321279227279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7"/>
  <sheetViews>
    <sheetView tabSelected="1" zoomScale="25" zoomScaleNormal="25" workbookViewId="0">
      <selection activeCell="C47" sqref="C47"/>
    </sheetView>
  </sheetViews>
  <sheetFormatPr defaultRowHeight="14.25" x14ac:dyDescent="0.45"/>
  <cols>
    <col min="1" max="1" width="21.73046875" bestFit="1" customWidth="1"/>
    <col min="2" max="2" width="20.265625" bestFit="1" customWidth="1"/>
  </cols>
  <sheetData>
    <row r="1" spans="28:28" x14ac:dyDescent="0.45">
      <c r="AB1" t="s">
        <v>19</v>
      </c>
    </row>
    <row r="38" spans="1:41" x14ac:dyDescent="0.45">
      <c r="C38" s="1" t="s">
        <v>0</v>
      </c>
      <c r="D38" s="1" t="s">
        <v>1</v>
      </c>
      <c r="E38" s="1" t="s">
        <v>2</v>
      </c>
      <c r="F38" s="1" t="s">
        <v>3</v>
      </c>
      <c r="G38" s="1" t="s">
        <v>4</v>
      </c>
      <c r="H38" s="1" t="s">
        <v>5</v>
      </c>
      <c r="I38" s="1" t="s">
        <v>6</v>
      </c>
      <c r="J38" s="1" t="s">
        <v>7</v>
      </c>
      <c r="K38" s="1" t="s">
        <v>8</v>
      </c>
      <c r="L38" s="1" t="s">
        <v>9</v>
      </c>
      <c r="M38" s="1" t="s">
        <v>10</v>
      </c>
      <c r="N38" s="1" t="s">
        <v>11</v>
      </c>
      <c r="O38" s="1" t="s">
        <v>12</v>
      </c>
      <c r="P38" s="1" t="s">
        <v>13</v>
      </c>
      <c r="Q38" s="1" t="s">
        <v>14</v>
      </c>
      <c r="R38" s="2">
        <v>45200</v>
      </c>
      <c r="S38" s="2">
        <v>45231</v>
      </c>
      <c r="T38" s="2">
        <v>45261</v>
      </c>
      <c r="U38" s="2">
        <v>45292</v>
      </c>
      <c r="V38" s="2">
        <v>45323</v>
      </c>
      <c r="W38" s="2">
        <v>45352</v>
      </c>
      <c r="X38" s="2">
        <v>45383</v>
      </c>
      <c r="Y38" s="2">
        <v>45413</v>
      </c>
      <c r="Z38" s="2">
        <v>45444</v>
      </c>
      <c r="AA38" s="2">
        <v>45474</v>
      </c>
      <c r="AB38" s="2">
        <v>45505</v>
      </c>
      <c r="AC38" s="2">
        <v>45536</v>
      </c>
      <c r="AD38" s="2">
        <v>45566</v>
      </c>
      <c r="AE38" s="2">
        <v>45597</v>
      </c>
      <c r="AF38" s="2">
        <v>45627</v>
      </c>
      <c r="AG38" s="2">
        <v>45658</v>
      </c>
      <c r="AH38" s="2">
        <v>45689</v>
      </c>
      <c r="AI38" s="2">
        <v>45717</v>
      </c>
      <c r="AJ38" s="2">
        <v>45748</v>
      </c>
      <c r="AK38" s="2">
        <v>45778</v>
      </c>
      <c r="AL38" s="2">
        <v>45809</v>
      </c>
      <c r="AM38" s="2">
        <v>45839</v>
      </c>
      <c r="AN38" s="2">
        <v>45870</v>
      </c>
      <c r="AO38" s="2">
        <v>45901</v>
      </c>
    </row>
    <row r="39" spans="1:41" x14ac:dyDescent="0.45">
      <c r="A39" t="s">
        <v>15</v>
      </c>
      <c r="B39" t="s">
        <v>17</v>
      </c>
      <c r="C39">
        <v>9100</v>
      </c>
      <c r="D39">
        <v>8300</v>
      </c>
      <c r="E39">
        <v>6400</v>
      </c>
      <c r="F39">
        <v>4400</v>
      </c>
      <c r="G39">
        <v>2500</v>
      </c>
      <c r="H39">
        <v>1700</v>
      </c>
      <c r="I39">
        <v>1800</v>
      </c>
      <c r="J39">
        <v>1650</v>
      </c>
      <c r="K39">
        <v>1500</v>
      </c>
      <c r="L39">
        <v>1600</v>
      </c>
      <c r="M39">
        <v>1600</v>
      </c>
      <c r="N39">
        <v>1450</v>
      </c>
      <c r="O39">
        <v>1300</v>
      </c>
      <c r="P39">
        <v>1700</v>
      </c>
      <c r="Q39">
        <v>1200</v>
      </c>
      <c r="R39">
        <v>1020</v>
      </c>
      <c r="S39">
        <v>1200</v>
      </c>
      <c r="T39">
        <v>1500</v>
      </c>
      <c r="U39">
        <v>5000</v>
      </c>
      <c r="V39">
        <v>4300</v>
      </c>
      <c r="W39">
        <v>3700</v>
      </c>
      <c r="X39">
        <v>3050</v>
      </c>
      <c r="Y39">
        <v>4172</v>
      </c>
      <c r="Z39">
        <v>6867</v>
      </c>
      <c r="AA39">
        <v>8267</v>
      </c>
      <c r="AB39">
        <v>7756</v>
      </c>
      <c r="AC39">
        <v>5152</v>
      </c>
      <c r="AD39">
        <v>3373</v>
      </c>
      <c r="AE39">
        <v>4043</v>
      </c>
      <c r="AF39">
        <v>4855</v>
      </c>
      <c r="AG39">
        <v>4231</v>
      </c>
      <c r="AH39">
        <v>2887</v>
      </c>
      <c r="AI39">
        <v>2512</v>
      </c>
      <c r="AJ39">
        <v>2344</v>
      </c>
      <c r="AK39">
        <v>2035</v>
      </c>
      <c r="AL39">
        <v>3171</v>
      </c>
      <c r="AM39">
        <v>3334</v>
      </c>
      <c r="AN39">
        <v>3176</v>
      </c>
      <c r="AO39">
        <v>2143</v>
      </c>
    </row>
    <row r="41" spans="1:41" x14ac:dyDescent="0.45">
      <c r="A41" t="s">
        <v>16</v>
      </c>
      <c r="B41" t="s">
        <v>17</v>
      </c>
      <c r="C41">
        <f t="shared" ref="C41:T41" si="0">C39/20</f>
        <v>455</v>
      </c>
      <c r="D41">
        <f t="shared" si="0"/>
        <v>415</v>
      </c>
      <c r="E41">
        <f t="shared" si="0"/>
        <v>320</v>
      </c>
      <c r="F41">
        <f t="shared" si="0"/>
        <v>220</v>
      </c>
      <c r="G41">
        <f t="shared" si="0"/>
        <v>125</v>
      </c>
      <c r="H41">
        <f t="shared" si="0"/>
        <v>85</v>
      </c>
      <c r="I41">
        <f t="shared" si="0"/>
        <v>90</v>
      </c>
      <c r="J41">
        <f t="shared" si="0"/>
        <v>82.5</v>
      </c>
      <c r="K41">
        <f t="shared" si="0"/>
        <v>75</v>
      </c>
      <c r="L41">
        <f t="shared" si="0"/>
        <v>80</v>
      </c>
      <c r="M41">
        <f t="shared" si="0"/>
        <v>80</v>
      </c>
      <c r="N41">
        <f t="shared" si="0"/>
        <v>72.5</v>
      </c>
      <c r="O41">
        <f t="shared" si="0"/>
        <v>65</v>
      </c>
      <c r="P41">
        <f t="shared" si="0"/>
        <v>85</v>
      </c>
      <c r="Q41">
        <f t="shared" si="0"/>
        <v>60</v>
      </c>
      <c r="R41">
        <f t="shared" si="0"/>
        <v>51</v>
      </c>
      <c r="S41">
        <f t="shared" si="0"/>
        <v>60</v>
      </c>
      <c r="T41">
        <f t="shared" si="0"/>
        <v>75</v>
      </c>
      <c r="U41">
        <f>U39/20</f>
        <v>250</v>
      </c>
      <c r="V41">
        <f t="shared" ref="V41:W41" si="1">V39/20</f>
        <v>215</v>
      </c>
      <c r="W41">
        <f t="shared" si="1"/>
        <v>185</v>
      </c>
      <c r="X41">
        <f t="shared" ref="X41:AC41" si="2">X39/20</f>
        <v>152.5</v>
      </c>
      <c r="Y41">
        <f t="shared" si="2"/>
        <v>208.6</v>
      </c>
      <c r="Z41">
        <f t="shared" si="2"/>
        <v>343.35</v>
      </c>
      <c r="AA41">
        <f t="shared" si="2"/>
        <v>413.35</v>
      </c>
      <c r="AB41">
        <f t="shared" si="2"/>
        <v>387.8</v>
      </c>
      <c r="AC41">
        <f t="shared" si="2"/>
        <v>257.60000000000002</v>
      </c>
      <c r="AD41">
        <f t="shared" ref="AD41:AF41" si="3">AD39/20</f>
        <v>168.65</v>
      </c>
      <c r="AE41">
        <f t="shared" si="3"/>
        <v>202.15</v>
      </c>
      <c r="AF41">
        <f t="shared" si="3"/>
        <v>242.75</v>
      </c>
      <c r="AG41">
        <f t="shared" ref="AG41:AJ41" si="4">AG39/20</f>
        <v>211.55</v>
      </c>
      <c r="AH41">
        <f t="shared" si="4"/>
        <v>144.35</v>
      </c>
      <c r="AI41">
        <f t="shared" si="4"/>
        <v>125.6</v>
      </c>
      <c r="AJ41">
        <f t="shared" si="4"/>
        <v>117.2</v>
      </c>
      <c r="AK41">
        <f t="shared" ref="AK41:AO41" si="5">AK39/20</f>
        <v>101.75</v>
      </c>
      <c r="AL41">
        <f t="shared" si="5"/>
        <v>158.55000000000001</v>
      </c>
      <c r="AM41">
        <f t="shared" si="5"/>
        <v>166.7</v>
      </c>
      <c r="AN41">
        <f t="shared" si="5"/>
        <v>158.80000000000001</v>
      </c>
      <c r="AO41">
        <f t="shared" si="5"/>
        <v>107.15</v>
      </c>
    </row>
    <row r="43" spans="1:41" x14ac:dyDescent="0.45">
      <c r="B43" t="s">
        <v>18</v>
      </c>
      <c r="C43">
        <f>AVERAGE(C41:C42)</f>
        <v>455</v>
      </c>
      <c r="D43">
        <f t="shared" ref="D43:U43" si="6">AVERAGE(D41:D42)</f>
        <v>415</v>
      </c>
      <c r="E43">
        <f t="shared" si="6"/>
        <v>320</v>
      </c>
      <c r="F43">
        <f t="shared" si="6"/>
        <v>220</v>
      </c>
      <c r="G43">
        <f t="shared" si="6"/>
        <v>125</v>
      </c>
      <c r="H43">
        <f t="shared" si="6"/>
        <v>85</v>
      </c>
      <c r="I43">
        <f t="shared" si="6"/>
        <v>90</v>
      </c>
      <c r="J43">
        <f t="shared" si="6"/>
        <v>82.5</v>
      </c>
      <c r="K43">
        <f t="shared" si="6"/>
        <v>75</v>
      </c>
      <c r="L43">
        <f t="shared" si="6"/>
        <v>80</v>
      </c>
      <c r="M43">
        <f t="shared" si="6"/>
        <v>80</v>
      </c>
      <c r="N43">
        <f t="shared" si="6"/>
        <v>72.5</v>
      </c>
      <c r="O43">
        <f t="shared" si="6"/>
        <v>65</v>
      </c>
      <c r="P43">
        <f t="shared" si="6"/>
        <v>85</v>
      </c>
      <c r="Q43">
        <f t="shared" si="6"/>
        <v>60</v>
      </c>
      <c r="R43">
        <f t="shared" si="6"/>
        <v>51</v>
      </c>
      <c r="S43">
        <f t="shared" si="6"/>
        <v>60</v>
      </c>
      <c r="T43">
        <f t="shared" si="6"/>
        <v>75</v>
      </c>
      <c r="U43">
        <f t="shared" si="6"/>
        <v>250</v>
      </c>
      <c r="V43">
        <f t="shared" ref="V43:W43" si="7">AVERAGE(V41:V42)</f>
        <v>215</v>
      </c>
      <c r="W43">
        <f t="shared" si="7"/>
        <v>185</v>
      </c>
      <c r="X43">
        <f t="shared" ref="X43:AC43" si="8">AVERAGE(X41:X42)</f>
        <v>152.5</v>
      </c>
      <c r="Y43">
        <f t="shared" si="8"/>
        <v>208.6</v>
      </c>
      <c r="Z43">
        <f t="shared" si="8"/>
        <v>343.35</v>
      </c>
      <c r="AA43">
        <f t="shared" si="8"/>
        <v>413.35</v>
      </c>
      <c r="AB43">
        <f t="shared" si="8"/>
        <v>387.8</v>
      </c>
      <c r="AC43">
        <f t="shared" si="8"/>
        <v>257.60000000000002</v>
      </c>
      <c r="AD43">
        <f t="shared" ref="AD43:AF43" si="9">AVERAGE(AD41:AD42)</f>
        <v>168.65</v>
      </c>
      <c r="AE43">
        <f t="shared" si="9"/>
        <v>202.15</v>
      </c>
      <c r="AF43">
        <f t="shared" si="9"/>
        <v>242.75</v>
      </c>
      <c r="AG43">
        <f t="shared" ref="AG43:AJ43" si="10">AVERAGE(AG41:AG42)</f>
        <v>211.55</v>
      </c>
      <c r="AH43">
        <f t="shared" si="10"/>
        <v>144.35</v>
      </c>
      <c r="AI43">
        <f t="shared" si="10"/>
        <v>125.6</v>
      </c>
      <c r="AJ43">
        <f t="shared" si="10"/>
        <v>117.2</v>
      </c>
      <c r="AK43">
        <f t="shared" ref="AK43:AO43" si="11">AVERAGE(AK41:AK42)</f>
        <v>101.75</v>
      </c>
      <c r="AL43">
        <f t="shared" si="11"/>
        <v>158.55000000000001</v>
      </c>
      <c r="AM43">
        <f t="shared" si="11"/>
        <v>166.7</v>
      </c>
      <c r="AN43">
        <f t="shared" si="11"/>
        <v>158.80000000000001</v>
      </c>
      <c r="AO43">
        <f t="shared" si="11"/>
        <v>107.15</v>
      </c>
    </row>
    <row r="44" spans="1:41" x14ac:dyDescent="0.45">
      <c r="C44" t="s">
        <v>21</v>
      </c>
      <c r="D44" t="s">
        <v>22</v>
      </c>
      <c r="E44" t="s">
        <v>25</v>
      </c>
      <c r="F44" t="s">
        <v>26</v>
      </c>
      <c r="G44" t="s">
        <v>23</v>
      </c>
      <c r="H44" t="s">
        <v>24</v>
      </c>
      <c r="I44" t="s">
        <v>27</v>
      </c>
      <c r="J44" t="s">
        <v>28</v>
      </c>
      <c r="K44" t="s">
        <v>29</v>
      </c>
      <c r="L44" t="s">
        <v>30</v>
      </c>
    </row>
    <row r="45" spans="1:41" x14ac:dyDescent="0.45">
      <c r="A45" t="s">
        <v>32</v>
      </c>
      <c r="B45" t="s">
        <v>20</v>
      </c>
      <c r="C45" s="3">
        <f>AVERAGE(I43:K43)</f>
        <v>82.5</v>
      </c>
      <c r="D45" s="3">
        <f>AVERAGE(L43:N43)</f>
        <v>77.5</v>
      </c>
      <c r="E45" s="3">
        <f>AVERAGE(O43:Q43)</f>
        <v>70</v>
      </c>
      <c r="F45" s="3">
        <f>AVERAGE(R43:T43)</f>
        <v>62</v>
      </c>
      <c r="G45" s="3">
        <f>AVERAGE(U43:W43)</f>
        <v>216.66666666666666</v>
      </c>
      <c r="H45" s="3">
        <f>AVERAGE(X43:Z43)</f>
        <v>234.81666666666669</v>
      </c>
      <c r="I45" s="3">
        <f>AVERAGE(AA43:AC43)</f>
        <v>352.91666666666669</v>
      </c>
      <c r="J45" s="3">
        <f>AVERAGE(AD43:AF43)</f>
        <v>204.51666666666665</v>
      </c>
      <c r="K45" s="3">
        <f>AVERAGE(AG43:AI43)</f>
        <v>160.5</v>
      </c>
      <c r="L45" s="3">
        <f>AVERAGE(AJ43:AL43)</f>
        <v>125.83333333333333</v>
      </c>
    </row>
    <row r="46" spans="1:41" x14ac:dyDescent="0.45">
      <c r="A46" s="3">
        <f>AVERAGE(C43:H43)/'[1]ECB Data Portal_20250918155043'!$G$94</f>
        <v>218.38724709380014</v>
      </c>
      <c r="C46">
        <f>'[1]ECB Data Portal_20250918155043'!$E98</f>
        <v>1.215051693485375</v>
      </c>
      <c r="D46">
        <f>'[1]ECB Data Portal_20250918155043'!$E99</f>
        <v>1.2523293533025053</v>
      </c>
      <c r="E46">
        <f>'[1]ECB Data Portal_20250918155043'!$E100</f>
        <v>1.2660819393713794</v>
      </c>
      <c r="F46">
        <f>'[1]ECB Data Portal_20250918155043'!$E101</f>
        <v>1.2400945844627718</v>
      </c>
      <c r="G46">
        <f>'[1]ECB Data Portal_20250918155043'!$E102</f>
        <v>1.2680579723685288</v>
      </c>
      <c r="H46">
        <f>'[1]ECB Data Portal_20250918155043'!$E103</f>
        <v>1.2622064874623402</v>
      </c>
      <c r="I46">
        <f>'[1]ECB Data Portal_20250918155043'!$E104</f>
        <v>1.2996710292760278</v>
      </c>
      <c r="J46">
        <f>'[1]ECB Data Portal_20250918155043'!$E105</f>
        <v>1.2831417210268978</v>
      </c>
      <c r="K46">
        <f>'[1]ECB Data Portal_20250918155043'!$E106</f>
        <v>1.2591236508962116</v>
      </c>
      <c r="L46">
        <f>'[1]ECB Data Portal_20250918155043'!$E107</f>
        <v>1.3355321279227279</v>
      </c>
    </row>
    <row r="47" spans="1:41" x14ac:dyDescent="0.45">
      <c r="B47" t="s">
        <v>31</v>
      </c>
      <c r="C47" s="3">
        <f t="shared" ref="C47:L47" si="12">C45/C46</f>
        <v>67.898345759552669</v>
      </c>
      <c r="D47" s="3">
        <f t="shared" si="12"/>
        <v>61.884678974924228</v>
      </c>
      <c r="E47" s="3">
        <f t="shared" si="12"/>
        <v>55.288680632120546</v>
      </c>
      <c r="F47" s="3">
        <f t="shared" si="12"/>
        <v>49.996186401265</v>
      </c>
      <c r="G47" s="3">
        <f t="shared" si="12"/>
        <v>170.86495364401054</v>
      </c>
      <c r="H47" s="3">
        <f t="shared" si="12"/>
        <v>186.03665010371196</v>
      </c>
      <c r="I47" s="3">
        <f t="shared" si="12"/>
        <v>271.54307414489057</v>
      </c>
      <c r="J47" s="3">
        <f t="shared" si="12"/>
        <v>159.38743422900475</v>
      </c>
      <c r="K47" s="3">
        <f t="shared" si="12"/>
        <v>127.46960942696951</v>
      </c>
      <c r="L47" s="3">
        <f t="shared" si="12"/>
        <v>94.219622802375497</v>
      </c>
    </row>
  </sheetData>
  <phoneticPr fontId="2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nvestigations Knowledge Word Document" ma:contentTypeID="0x010100BD08157E53159745B5B23790F585095803002D643CBB01E02344AA6A149ABD2FFE7600470F446902047741AD3CA017F9B01014" ma:contentTypeVersion="31" ma:contentTypeDescription="" ma:contentTypeScope="" ma:versionID="9bcc136930eecc7de2d02cc6757c74cf">
  <xsd:schema xmlns:xsd="http://www.w3.org/2001/XMLSchema" xmlns:xs="http://www.w3.org/2001/XMLSchema" xmlns:p="http://schemas.microsoft.com/office/2006/metadata/properties" xmlns:ns1="http://schemas.microsoft.com/sharepoint/v3" xmlns:ns2="c14de8ec-1bbe-45d0-9da6-488d8f109529" xmlns:ns3="ca3a8e5f-87ae-44bc-a796-b11748aeb6fc" xmlns:ns4="4973406f-5b2b-4b8a-8d9a-7b9112926217" targetNamespace="http://schemas.microsoft.com/office/2006/metadata/properties" ma:root="true" ma:fieldsID="270351fcd994f7c2bd639fc1e758747d" ns1:_="" ns2:_="" ns3:_="" ns4:_="">
    <xsd:import namespace="http://schemas.microsoft.com/sharepoint/v3"/>
    <xsd:import namespace="c14de8ec-1bbe-45d0-9da6-488d8f109529"/>
    <xsd:import namespace="ca3a8e5f-87ae-44bc-a796-b11748aeb6fc"/>
    <xsd:import namespace="4973406f-5b2b-4b8a-8d9a-7b9112926217"/>
    <xsd:element name="properties">
      <xsd:complexType>
        <xsd:sequence>
          <xsd:element name="documentManagement">
            <xsd:complexType>
              <xsd:all>
                <xsd:element ref="ns2:Classification" minOccurs="0"/>
                <xsd:element ref="ns4:Uploaded_x002f_Downloaded_x0020_to_x002f_from_x0020_TRS" minOccurs="0"/>
                <xsd:element ref="ns4:Originator_x0020_Type" minOccurs="0"/>
                <xsd:element ref="ns4:Originator" minOccurs="0"/>
                <xsd:element ref="ns4:Confidential" minOccurs="0"/>
                <xsd:element ref="ns4:QC1_x0020_document" minOccurs="0"/>
                <xsd:element ref="ns3:n7773d27fd9a4ef0a4570edab8c2d219" minOccurs="0"/>
                <xsd:element ref="ns3:g5a4b0cbec154592b41f1508d48b083e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3:SharedWithUsers" minOccurs="0"/>
                <xsd:element ref="ns3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2:g69ac3da6be14936a6d4efc253c7d4fb" minOccurs="0"/>
                <xsd:element ref="ns2:TaxCatchAll" minOccurs="0"/>
                <xsd:element ref="ns1:_ip_UnifiedCompliancePolicyProperties" minOccurs="0"/>
                <xsd:element ref="ns1:_ip_UnifiedCompliancePolicyUIAction" minOccurs="0"/>
                <xsd:element ref="ns2:TaxCatchAllLabel" minOccurs="0"/>
                <xsd:element ref="ns4:MediaServiceObjectDetectorVersions" minOccurs="0"/>
                <xsd:element ref="ns4:lcf76f155ced4ddcb4097134ff3c332f" minOccurs="0"/>
                <xsd:element ref="ns4:MediaServiceSearchProperties" minOccurs="0"/>
                <xsd:element ref="ns4:Casecountry" minOccurs="0"/>
                <xsd:element ref="ns4:MediaServiceDateTaken" minOccurs="0"/>
                <xsd:element ref="ns4:MediaServiceBillingMetadata" minOccurs="0"/>
                <xsd:element ref="ns4:TypeofC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3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de8ec-1bbe-45d0-9da6-488d8f109529" elementFormDefault="qualified">
    <xsd:import namespace="http://schemas.microsoft.com/office/2006/documentManagement/types"/>
    <xsd:import namespace="http://schemas.microsoft.com/office/infopath/2007/PartnerControls"/>
    <xsd:element name="Classification" ma:index="3" nillable="true" ma:displayName="Classification" ma:format="Dropdown" ma:internalName="Classification" ma:readOnly="false">
      <xsd:simpleType>
        <xsd:restriction base="dms:Choice">
          <xsd:enumeration value="Official"/>
          <xsd:enumeration value="Official-Sensitive [Commercial]"/>
          <xsd:enumeration value="Official-Sensitive [Locsen]"/>
          <xsd:enumeration value="Official-Sensitive [Personal]"/>
        </xsd:restriction>
      </xsd:simpleType>
    </xsd:element>
    <xsd:element name="g69ac3da6be14936a6d4efc253c7d4fb" ma:index="29" nillable="true" ma:taxonomy="true" ma:internalName="g69ac3da6be14936a6d4efc253c7d4fb" ma:taxonomyFieldName="DocumentType" ma:displayName="Document Type" ma:readOnly="false" ma:default="" ma:fieldId="{069ac3da-6be1-4936-a6d4-efc253c7d4fb}" ma:sspId="6e40df2b-c156-4e70-b773-96d34ab3705a" ma:termSetId="e97ab188-662b-45da-b4ba-f12a41afe8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30" nillable="true" ma:displayName="Taxonomy Catch All Column" ma:hidden="true" ma:list="{1053c092-ccf0-4e43-9655-5ef4d7c575bb}" ma:internalName="TaxCatchAll" ma:readOnly="false" ma:showField="CatchAllData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3" nillable="true" ma:displayName="Taxonomy Catch All Column1" ma:hidden="true" ma:list="{1053c092-ccf0-4e43-9655-5ef4d7c575bb}" ma:internalName="TaxCatchAllLabel" ma:readOnly="false" ma:showField="CatchAllDataLabel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a8e5f-87ae-44bc-a796-b11748aeb6fc" elementFormDefault="qualified">
    <xsd:import namespace="http://schemas.microsoft.com/office/2006/documentManagement/types"/>
    <xsd:import namespace="http://schemas.microsoft.com/office/infopath/2007/PartnerControls"/>
    <xsd:element name="n7773d27fd9a4ef0a4570edab8c2d219" ma:index="13" nillable="true" ma:taxonomy="true" ma:internalName="n7773d27fd9a4ef0a4570edab8c2d219" ma:taxonomyFieldName="Country" ma:displayName="Country" ma:readOnly="false" ma:default="" ma:fieldId="{77773d27-fd9a-4ef0-a457-0edab8c2d219}" ma:sspId="6e40df2b-c156-4e70-b773-96d34ab3705a" ma:termSetId="82fb7f07-3cad-42fe-a562-65ed85ce75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5a4b0cbec154592b41f1508d48b083e" ma:index="15" nillable="true" ma:taxonomy="true" ma:internalName="g5a4b0cbec154592b41f1508d48b083e" ma:taxonomyFieldName="Product" ma:displayName="Product" ma:readOnly="false" ma:default="" ma:fieldId="{05a4b0cb-ec15-4592-b41f-1508d48b083e}" ma:sspId="6e40df2b-c156-4e70-b773-96d34ab3705a" ma:termSetId="b1f377ec-164a-4413-9759-bfa02da3d6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3406f-5b2b-4b8a-8d9a-7b9112926217" elementFormDefault="qualified">
    <xsd:import namespace="http://schemas.microsoft.com/office/2006/documentManagement/types"/>
    <xsd:import namespace="http://schemas.microsoft.com/office/infopath/2007/PartnerControls"/>
    <xsd:element name="Uploaded_x002f_Downloaded_x0020_to_x002f_from_x0020_TRS" ma:index="6" nillable="true" ma:displayName="Uploaded/Downloaded to/from TRS" ma:default="0" ma:internalName="Uploaded_x002f_Downloaded_x0020_to_x002f_from_x0020_TRS" ma:readOnly="false">
      <xsd:simpleType>
        <xsd:restriction base="dms:Boolean"/>
      </xsd:simpleType>
    </xsd:element>
    <xsd:element name="Originator_x0020_Type" ma:index="7" nillable="true" ma:displayName="Originator Type" ma:default="TRA" ma:format="Dropdown" ma:internalName="Originator_x0020_Type" ma:readOnly="false">
      <xsd:simpleType>
        <xsd:restriction base="dms:Choice">
          <xsd:enumeration value="TRA"/>
          <xsd:enumeration value="Producer"/>
          <xsd:enumeration value="Importer"/>
          <xsd:enumeration value="Exporter"/>
          <xsd:enumeration value="Other"/>
        </xsd:restriction>
      </xsd:simpleType>
    </xsd:element>
    <xsd:element name="Originator" ma:index="8" nillable="true" ma:displayName="Originator" ma:default="TRA" ma:description="Name of organisation that created the original file" ma:format="Dropdown" ma:internalName="Originator" ma:readOnly="false">
      <xsd:simpleType>
        <xsd:restriction base="dms:Text">
          <xsd:maxLength value="255"/>
        </xsd:restriction>
      </xsd:simpleType>
    </xsd:element>
    <xsd:element name="Confidential" ma:index="9" nillable="true" ma:displayName="Confidential" ma:default="1" ma:format="Dropdown" ma:internalName="Confidential" ma:readOnly="false">
      <xsd:simpleType>
        <xsd:restriction base="dms:Boolean"/>
      </xsd:simpleType>
    </xsd:element>
    <xsd:element name="QC1_x0020_document" ma:index="10" nillable="true" ma:displayName="QC1 document" ma:internalName="QC1_x0020_document" ma:readOnly="false">
      <xsd:simpleType>
        <xsd:restriction base="dms:Text">
          <xsd:maxLength value="255"/>
        </xsd:restriction>
      </xsd:simple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23" nillable="true" ma:displayName="Tags" ma:hidden="true" ma:internalName="MediaServiceAutoTags" ma:readOnly="true">
      <xsd:simpleType>
        <xsd:restriction base="dms:Text"/>
      </xsd:simpleType>
    </xsd:element>
    <xsd:element name="MediaServiceOCR" ma:index="24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asecountry" ma:index="38" nillable="true" ma:displayName="Case country" ma:format="Dropdown" ma:hidden="true" ma:internalName="Casecountry" ma:readOnly="false">
      <xsd:simpleType>
        <xsd:restriction base="dms:Text">
          <xsd:maxLength value="255"/>
        </xsd:restriction>
      </xsd:simpleType>
    </xsd:element>
    <xsd:element name="MediaServiceDateTaken" ma:index="3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40" nillable="true" ma:displayName="MediaServiceBillingMetadata" ma:hidden="true" ma:internalName="MediaServiceBillingMetadata" ma:readOnly="true">
      <xsd:simpleType>
        <xsd:restriction base="dms:Note"/>
      </xsd:simpleType>
    </xsd:element>
    <xsd:element name="TypeofCase" ma:index="41" nillable="true" ma:displayName="Type of Case" ma:format="Dropdown" ma:internalName="TypeofCase">
      <xsd:simpleType>
        <xsd:restriction base="dms:Choice">
          <xsd:enumeration value="Dumping"/>
          <xsd:enumeration value="Subsidy"/>
          <xsd:enumeration value="D&amp;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3" ma:contentTypeDescription="Create a new document." ma:contentTypeScope="" ma:versionID="0b3f299ea80c28f761d08c085df34a65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29912cf9c89ce1423ec7fe837b583001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387E8C59-2913-43B6-98EE-22BC2F92BB6E}"/>
</file>

<file path=customXml/itemProps2.xml><?xml version="1.0" encoding="utf-8"?>
<ds:datastoreItem xmlns:ds="http://schemas.openxmlformats.org/officeDocument/2006/customXml" ds:itemID="{A39CA7DD-D13B-417E-83A0-5EBF99D28F67}"/>
</file>

<file path=customXml/itemProps3.xml><?xml version="1.0" encoding="utf-8"?>
<ds:datastoreItem xmlns:ds="http://schemas.openxmlformats.org/officeDocument/2006/customXml" ds:itemID="{53EE3974-E6A4-4F7B-88A6-CCF56069DCCA}"/>
</file>

<file path=customXml/itemProps4.xml><?xml version="1.0" encoding="utf-8"?>
<ds:datastoreItem xmlns:ds="http://schemas.openxmlformats.org/officeDocument/2006/customXml" ds:itemID="{646D7E01-527B-4F94-993F-DF5ECE945F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2025-10-20T14:38:17Z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MediaServiceImageTags">
    <vt:lpwstr/>
  </property>
  <property fmtid="{D5CDD505-2E9C-101B-9397-08002B2CF9AE}" pid="4" name="Country">
    <vt:lpwstr/>
  </property>
  <property fmtid="{D5CDD505-2E9C-101B-9397-08002B2CF9AE}" pid="5" name="DocumentType">
    <vt:lpwstr>159;#Application Annex|b5912cbd-0011-4c6f-872a-2591e3aeb59c</vt:lpwstr>
  </property>
  <property fmtid="{D5CDD505-2E9C-101B-9397-08002B2CF9AE}" pid="6" name="Product">
    <vt:lpwstr/>
  </property>
</Properties>
</file>