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filterPrivacy="1" defaultThemeVersion="166925"/>
  <xr:revisionPtr revIDLastSave="387" documentId="8_{4079A007-2F32-4522-88B6-2F10D61BBA2C}" xr6:coauthVersionLast="47" xr6:coauthVersionMax="47" xr10:uidLastSave="{11988F95-7196-4C92-ADE2-100555383420}"/>
  <bookViews>
    <workbookView xWindow="-28920" yWindow="-120" windowWidth="29040" windowHeight="15720" firstSheet="9" xr2:uid="{00000000-000D-0000-FFFF-FFFF00000000}"/>
  </bookViews>
  <sheets>
    <sheet name="Guidance" sheetId="29" r:id="rId1"/>
    <sheet name="Contents" sheetId="33" r:id="rId2"/>
    <sheet name="A3 - Organisational structure" sheetId="3" r:id="rId3"/>
    <sheet name="A4 - Owners &amp; shareholders" sheetId="4" r:id="rId4"/>
    <sheet name="A7.1 - Your company's products" sheetId="7" r:id="rId5"/>
    <sheet name="A7.2 - Other goods" sheetId="5" r:id="rId6"/>
    <sheet name="A8 - Product similarity" sheetId="8" state="hidden" r:id="rId7"/>
    <sheet name="B1.1 - Upward sales" sheetId="10" r:id="rId8"/>
    <sheet name="B2 - Captive sales" sheetId="11" r:id="rId9"/>
    <sheet name="B3 - Sales to the UK" sheetId="12" r:id="rId10"/>
    <sheet name="B4 - Domestic sales" sheetId="30" r:id="rId11"/>
    <sheet name="B6 - Sales to third countries" sheetId="31" r:id="rId12"/>
    <sheet name="D1 - Turnover" sheetId="16" r:id="rId13"/>
    <sheet name="D2 - Income statement" sheetId="17" r:id="rId14"/>
    <sheet name="D4- Upwards cost reconciliation" sheetId="19" r:id="rId15"/>
    <sheet name="D5 - Capacity" sheetId="20" r:id="rId16"/>
    <sheet name="D8 - Employment" sheetId="22" state="hidden" r:id="rId17"/>
    <sheet name="D9 - Investments" sheetId="23" state="hidden" r:id="rId18"/>
    <sheet name="D6 - Stocks" sheetId="21" r:id="rId19"/>
    <sheet name="D8 - Purchases of like good" sheetId="24" r:id="rId20"/>
    <sheet name="D9 - Profitability" sheetId="25" r:id="rId21"/>
    <sheet name="D10.1 - CTM in the US" sheetId="26" r:id="rId22"/>
    <sheet name="D12.2 - CTM in UK" sheetId="32" state="hidden" r:id="rId23"/>
    <sheet name="D11.1 - AS&amp;G in the US" sheetId="34" r:id="rId24"/>
    <sheet name="D13.2 - AS&amp;G third countries" sheetId="36" state="hidden" r:id="rId25"/>
    <sheet name="D13.3 - AS&amp;G UK" sheetId="35" state="hidden" r:id="rId26"/>
    <sheet name="D12 - RM and input purchases" sheetId="28" r:id="rId27"/>
    <sheet name="D13 Direct labour" sheetId="38"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5" l="1"/>
  <c r="I25" i="26"/>
  <c r="I26" i="26"/>
  <c r="I27" i="26"/>
  <c r="I24" i="26"/>
  <c r="E15" i="26" l="1"/>
  <c r="F4" i="21"/>
  <c r="F4" i="19"/>
  <c r="F4" i="17"/>
  <c r="F4" i="16"/>
  <c r="C4" i="34"/>
  <c r="C4" i="26"/>
  <c r="C5" i="26"/>
  <c r="C4" i="25"/>
  <c r="C17" i="34"/>
  <c r="L29" i="34"/>
  <c r="K29" i="34"/>
  <c r="J29" i="34"/>
  <c r="I29" i="34"/>
  <c r="H29" i="34"/>
  <c r="G29" i="34"/>
  <c r="F29" i="34"/>
  <c r="E29" i="34"/>
  <c r="D29" i="34"/>
  <c r="L28" i="34"/>
  <c r="K28" i="34"/>
  <c r="J28" i="34"/>
  <c r="I28" i="34"/>
  <c r="H28" i="34"/>
  <c r="G28" i="34"/>
  <c r="F28" i="34"/>
  <c r="E28" i="34"/>
  <c r="D28" i="34"/>
  <c r="L27" i="34"/>
  <c r="K27" i="34"/>
  <c r="J27" i="34"/>
  <c r="I27" i="34"/>
  <c r="H27" i="34"/>
  <c r="G27" i="34"/>
  <c r="F27" i="34"/>
  <c r="E27" i="34"/>
  <c r="D27" i="34"/>
  <c r="L26" i="34"/>
  <c r="K26" i="34"/>
  <c r="J26" i="34"/>
  <c r="I26" i="34"/>
  <c r="H26" i="34"/>
  <c r="G26" i="34"/>
  <c r="F26" i="34"/>
  <c r="E26" i="34"/>
  <c r="D26" i="34"/>
  <c r="Q27" i="26"/>
  <c r="P27" i="26"/>
  <c r="O27" i="26"/>
  <c r="N27" i="26"/>
  <c r="M27" i="26"/>
  <c r="L27" i="26"/>
  <c r="K27" i="26"/>
  <c r="J27" i="26"/>
  <c r="H27" i="26"/>
  <c r="G27" i="26"/>
  <c r="F27" i="26"/>
  <c r="E27" i="26"/>
  <c r="D27" i="26"/>
  <c r="Q26" i="26"/>
  <c r="P26" i="26"/>
  <c r="O26" i="26"/>
  <c r="N26" i="26"/>
  <c r="M26" i="26"/>
  <c r="L26" i="26"/>
  <c r="K26" i="26"/>
  <c r="J26" i="26"/>
  <c r="H26" i="26"/>
  <c r="G26" i="26"/>
  <c r="F26" i="26"/>
  <c r="E26" i="26"/>
  <c r="D26" i="26"/>
  <c r="Q25" i="26"/>
  <c r="P25" i="26"/>
  <c r="O25" i="26"/>
  <c r="N25" i="26"/>
  <c r="M25" i="26"/>
  <c r="L25" i="26"/>
  <c r="K25" i="26"/>
  <c r="J25" i="26"/>
  <c r="H25" i="26"/>
  <c r="G25" i="26"/>
  <c r="F25" i="26"/>
  <c r="E25" i="26"/>
  <c r="D25" i="26"/>
  <c r="Q24" i="26"/>
  <c r="P24" i="26"/>
  <c r="O24" i="26"/>
  <c r="N24" i="26"/>
  <c r="M24" i="26"/>
  <c r="L24" i="26"/>
  <c r="K24" i="26"/>
  <c r="J24" i="26"/>
  <c r="H24" i="26"/>
  <c r="G24" i="26"/>
  <c r="F24" i="26"/>
  <c r="E24" i="26"/>
  <c r="D24" i="26"/>
  <c r="C26" i="10"/>
  <c r="C4" i="38"/>
  <c r="C4" i="28"/>
  <c r="C4" i="24"/>
  <c r="C4" i="21"/>
  <c r="C4" i="20"/>
  <c r="C4" i="19"/>
  <c r="C4" i="17"/>
  <c r="C5" i="16"/>
  <c r="C4" i="16"/>
  <c r="C4" i="31"/>
  <c r="C4" i="30"/>
  <c r="C4" i="12"/>
  <c r="C4" i="11"/>
  <c r="C4" i="10"/>
  <c r="C4" i="7"/>
  <c r="C4" i="4"/>
  <c r="C4" i="3"/>
  <c r="J29" i="16"/>
  <c r="I29" i="16"/>
  <c r="H29" i="16"/>
  <c r="G29" i="16"/>
  <c r="F29" i="16"/>
  <c r="E29" i="16"/>
  <c r="J33" i="16"/>
  <c r="I33" i="16"/>
  <c r="H33" i="16"/>
  <c r="G33" i="16"/>
  <c r="F33" i="16"/>
  <c r="E33" i="16"/>
  <c r="D33" i="16"/>
  <c r="J28" i="16"/>
  <c r="I28" i="16"/>
  <c r="J27" i="16"/>
  <c r="J14" i="16" s="1"/>
  <c r="I27" i="16"/>
  <c r="I14" i="16" s="1"/>
  <c r="J26" i="16"/>
  <c r="J13" i="16" s="1"/>
  <c r="I26" i="16"/>
  <c r="I13" i="16" s="1"/>
  <c r="I25" i="16"/>
  <c r="H28" i="16"/>
  <c r="G28" i="16"/>
  <c r="H27" i="16"/>
  <c r="H14" i="16" s="1"/>
  <c r="G27" i="16"/>
  <c r="G25" i="16" s="1"/>
  <c r="H26" i="16"/>
  <c r="H13" i="16" s="1"/>
  <c r="G26" i="16"/>
  <c r="G13" i="16" s="1"/>
  <c r="F28" i="16"/>
  <c r="E28" i="16"/>
  <c r="F27" i="16"/>
  <c r="E27" i="16"/>
  <c r="E14" i="16" s="1"/>
  <c r="F26" i="16"/>
  <c r="F13" i="16" s="1"/>
  <c r="E26" i="16"/>
  <c r="E13" i="16" s="1"/>
  <c r="D29" i="16"/>
  <c r="D28" i="16"/>
  <c r="D27" i="16"/>
  <c r="D14" i="16" s="1"/>
  <c r="D26" i="16"/>
  <c r="J20" i="16"/>
  <c r="I20" i="16"/>
  <c r="H20" i="16"/>
  <c r="G20" i="16"/>
  <c r="F20" i="16"/>
  <c r="E20" i="16"/>
  <c r="I16" i="16"/>
  <c r="J16" i="16"/>
  <c r="H16" i="16"/>
  <c r="G16" i="16"/>
  <c r="J15" i="16"/>
  <c r="I15" i="16"/>
  <c r="H15" i="16"/>
  <c r="G15" i="16"/>
  <c r="F16" i="16"/>
  <c r="E16" i="16"/>
  <c r="F15" i="16"/>
  <c r="E15" i="16"/>
  <c r="F14" i="16"/>
  <c r="D20" i="16"/>
  <c r="D16" i="16"/>
  <c r="D15" i="16"/>
  <c r="C15" i="16"/>
  <c r="C27" i="16"/>
  <c r="C28" i="16"/>
  <c r="C26" i="16"/>
  <c r="C33" i="16"/>
  <c r="C29" i="16"/>
  <c r="C20" i="16"/>
  <c r="C16" i="16"/>
  <c r="G14" i="16" l="1"/>
  <c r="J25" i="16"/>
  <c r="D25" i="16"/>
  <c r="D13" i="16"/>
  <c r="G12" i="16"/>
  <c r="I12" i="16"/>
  <c r="E12" i="16"/>
  <c r="D12" i="16"/>
  <c r="F12" i="16"/>
  <c r="C41" i="16"/>
  <c r="J12" i="16"/>
  <c r="H25" i="16"/>
  <c r="H12" i="16"/>
  <c r="E25" i="16"/>
  <c r="F25" i="16"/>
  <c r="C25" i="16"/>
  <c r="L24" i="38" l="1"/>
  <c r="K24" i="38"/>
  <c r="J24" i="38"/>
  <c r="I24" i="38"/>
  <c r="H24" i="38"/>
  <c r="G24" i="38"/>
  <c r="F24" i="38"/>
  <c r="D24" i="38"/>
  <c r="E22" i="38"/>
  <c r="E21" i="38"/>
  <c r="E20" i="38"/>
  <c r="E19" i="38"/>
  <c r="E18" i="38"/>
  <c r="E17" i="38"/>
  <c r="E16" i="38"/>
  <c r="E15" i="38"/>
  <c r="E14" i="38"/>
  <c r="E13" i="38"/>
  <c r="E12" i="38"/>
  <c r="E11" i="38"/>
  <c r="E24" i="38" l="1"/>
  <c r="D25" i="10" l="1"/>
  <c r="D27" i="10"/>
  <c r="D26" i="10"/>
  <c r="C27" i="10"/>
  <c r="C24" i="10" s="1"/>
  <c r="C19" i="10" s="1"/>
  <c r="C18" i="10" s="1"/>
  <c r="C17" i="10" s="1"/>
  <c r="C25" i="10"/>
  <c r="C14" i="19"/>
  <c r="D24" i="10" l="1"/>
  <c r="D19" i="10" s="1"/>
  <c r="X13" i="12"/>
  <c r="X14" i="12"/>
  <c r="X15" i="12"/>
  <c r="X16" i="12"/>
  <c r="X17" i="12"/>
  <c r="X18" i="12"/>
  <c r="X19" i="12"/>
  <c r="X20" i="12"/>
  <c r="X21" i="12"/>
  <c r="X22" i="12"/>
  <c r="X23" i="12"/>
  <c r="C17" i="19" l="1"/>
  <c r="D27" i="19"/>
  <c r="D22" i="19" s="1"/>
  <c r="D21" i="19" s="1"/>
  <c r="D20" i="19" s="1"/>
  <c r="C27" i="19"/>
  <c r="C22" i="19" s="1"/>
  <c r="C21" i="19" s="1"/>
  <c r="C20" i="19" s="1"/>
  <c r="W13" i="30"/>
  <c r="Z13" i="30" s="1"/>
  <c r="W23" i="30"/>
  <c r="Z23" i="30" s="1"/>
  <c r="W22" i="30"/>
  <c r="Z22" i="30" s="1"/>
  <c r="W21" i="30"/>
  <c r="Z21" i="30" s="1"/>
  <c r="W20" i="30"/>
  <c r="Z20" i="30" s="1"/>
  <c r="W19" i="30"/>
  <c r="Z19" i="30" s="1"/>
  <c r="W18" i="30"/>
  <c r="Z18" i="30" s="1"/>
  <c r="W17" i="30"/>
  <c r="Z17" i="30" s="1"/>
  <c r="W16" i="30"/>
  <c r="Z16" i="30" s="1"/>
  <c r="W15" i="30"/>
  <c r="Z15" i="30" s="1"/>
  <c r="W14" i="30"/>
  <c r="Z14" i="30" s="1"/>
  <c r="D32" i="10"/>
  <c r="C32" i="10"/>
  <c r="D28" i="10"/>
  <c r="C28" i="10"/>
  <c r="D18" i="10"/>
  <c r="C14" i="10"/>
  <c r="C13" i="10" s="1"/>
  <c r="G32" i="36" l="1"/>
  <c r="F32" i="36"/>
  <c r="E32" i="36"/>
  <c r="D32" i="36"/>
  <c r="C32" i="36"/>
  <c r="G29" i="36"/>
  <c r="F29" i="36"/>
  <c r="E29" i="36"/>
  <c r="D29" i="36"/>
  <c r="C29" i="36"/>
  <c r="G22" i="36"/>
  <c r="F22" i="36"/>
  <c r="E22" i="36"/>
  <c r="D22" i="36"/>
  <c r="C22" i="36"/>
  <c r="G16" i="36"/>
  <c r="F16" i="36"/>
  <c r="E16" i="36"/>
  <c r="D16" i="36"/>
  <c r="C16" i="36"/>
  <c r="C31" i="36" s="1"/>
  <c r="D31" i="36" l="1"/>
  <c r="E31" i="36"/>
  <c r="F31" i="36"/>
  <c r="G31" i="36"/>
  <c r="C32" i="35" l="1"/>
  <c r="D32" i="35"/>
  <c r="E32" i="35"/>
  <c r="F32" i="35"/>
  <c r="G32" i="35"/>
  <c r="D23" i="32" l="1"/>
  <c r="D24" i="32"/>
  <c r="D25" i="32"/>
  <c r="D26" i="32"/>
  <c r="D27" i="32"/>
  <c r="D28" i="32"/>
  <c r="D12" i="32"/>
  <c r="D13" i="32"/>
  <c r="D14" i="32"/>
  <c r="D15" i="32"/>
  <c r="D16" i="32"/>
  <c r="D17" i="32"/>
  <c r="D18" i="32"/>
  <c r="G29" i="35" l="1"/>
  <c r="F29" i="35"/>
  <c r="E29" i="35"/>
  <c r="D29" i="35"/>
  <c r="C29" i="35"/>
  <c r="G22" i="35"/>
  <c r="F22" i="35"/>
  <c r="E22" i="35"/>
  <c r="D22" i="35"/>
  <c r="C22" i="35"/>
  <c r="G16" i="35"/>
  <c r="F16" i="35"/>
  <c r="E16" i="35"/>
  <c r="D16" i="35"/>
  <c r="C16" i="35"/>
  <c r="C31" i="35" l="1"/>
  <c r="D31" i="35"/>
  <c r="E31" i="35"/>
  <c r="F31" i="35"/>
  <c r="G31" i="35"/>
  <c r="D12" i="22" l="1"/>
  <c r="E12" i="22"/>
  <c r="F12" i="22"/>
  <c r="C12" i="22"/>
  <c r="T14" i="28" l="1"/>
  <c r="T15" i="28"/>
  <c r="T16" i="28"/>
  <c r="T17" i="28"/>
  <c r="T18" i="28"/>
  <c r="T19" i="28"/>
  <c r="T20" i="28"/>
  <c r="T21" i="28"/>
  <c r="T22" i="28"/>
  <c r="T13" i="28"/>
  <c r="T12" i="28"/>
  <c r="G34" i="32"/>
  <c r="F34" i="32"/>
  <c r="E34" i="32"/>
  <c r="D34" i="32"/>
  <c r="C34" i="32"/>
  <c r="G31" i="32"/>
  <c r="F31" i="32"/>
  <c r="E31" i="32"/>
  <c r="D31" i="32"/>
  <c r="C31" i="32"/>
  <c r="G21" i="32"/>
  <c r="G32" i="32" s="1"/>
  <c r="F21" i="32"/>
  <c r="F32" i="32" s="1"/>
  <c r="E21" i="32"/>
  <c r="E32" i="32" s="1"/>
  <c r="D21" i="32"/>
  <c r="C21" i="32"/>
  <c r="J26" i="24"/>
  <c r="J27" i="24"/>
  <c r="J28" i="24"/>
  <c r="J29" i="24"/>
  <c r="J30" i="24"/>
  <c r="J31" i="24"/>
  <c r="J32" i="24"/>
  <c r="J33" i="24"/>
  <c r="J34" i="24"/>
  <c r="J25" i="24"/>
  <c r="J24" i="24"/>
  <c r="D17" i="24"/>
  <c r="E17" i="24"/>
  <c r="F17" i="24"/>
  <c r="G17" i="24"/>
  <c r="H17" i="24"/>
  <c r="I17" i="24"/>
  <c r="J17" i="24"/>
  <c r="C17" i="24"/>
  <c r="D12" i="23"/>
  <c r="E12" i="23"/>
  <c r="F12" i="23"/>
  <c r="G12" i="23"/>
  <c r="H12" i="23"/>
  <c r="I12" i="23"/>
  <c r="C12" i="23"/>
  <c r="D8" i="23"/>
  <c r="E8" i="23" s="1"/>
  <c r="C45" i="21"/>
  <c r="D42" i="21"/>
  <c r="E42" i="21"/>
  <c r="F42" i="21"/>
  <c r="D34" i="21"/>
  <c r="E34" i="21"/>
  <c r="F34" i="21"/>
  <c r="C34" i="21"/>
  <c r="D25" i="21"/>
  <c r="E25" i="21"/>
  <c r="F25" i="21"/>
  <c r="C25" i="21"/>
  <c r="D17" i="21"/>
  <c r="E17" i="21"/>
  <c r="F17" i="21"/>
  <c r="C17" i="21"/>
  <c r="D11" i="20"/>
  <c r="E11" i="20"/>
  <c r="F11" i="20"/>
  <c r="C11" i="20"/>
  <c r="C32" i="32" l="1"/>
  <c r="D32" i="32"/>
  <c r="D13" i="23"/>
  <c r="E13" i="23"/>
  <c r="F13" i="23"/>
  <c r="G13" i="23"/>
  <c r="H13" i="23"/>
  <c r="I13" i="23"/>
  <c r="C13" i="23"/>
  <c r="D12" i="20"/>
  <c r="E12" i="20"/>
  <c r="F12" i="20"/>
  <c r="C12" i="20"/>
  <c r="D8" i="22"/>
  <c r="E8" i="22" s="1"/>
  <c r="AA14" i="12" l="1"/>
  <c r="AA15" i="12"/>
  <c r="AA16" i="12"/>
  <c r="AA17" i="12"/>
  <c r="AA18" i="12"/>
  <c r="AA19" i="12"/>
  <c r="AA20" i="12"/>
  <c r="AA21" i="12"/>
  <c r="AA22" i="12"/>
  <c r="AA23" i="12"/>
  <c r="AA13" i="12"/>
  <c r="C42" i="21" l="1"/>
  <c r="D45" i="21"/>
  <c r="E45" i="21"/>
  <c r="F45" i="21"/>
  <c r="C46" i="21"/>
  <c r="D46" i="21"/>
  <c r="E46" i="21"/>
  <c r="F46" i="21"/>
  <c r="C47" i="21"/>
  <c r="D47" i="21"/>
  <c r="E47" i="21"/>
  <c r="F47" i="21"/>
  <c r="C48" i="21"/>
  <c r="D48" i="21"/>
  <c r="E48" i="21"/>
  <c r="F48" i="21"/>
  <c r="C49" i="21"/>
  <c r="D49" i="21"/>
  <c r="E49" i="21"/>
  <c r="F49" i="21"/>
  <c r="C50" i="21"/>
  <c r="D50" i="21"/>
  <c r="E50" i="21"/>
  <c r="F50" i="21"/>
  <c r="C51" i="21"/>
  <c r="D51" i="21"/>
  <c r="E51" i="21"/>
  <c r="F51" i="21"/>
  <c r="C53" i="21"/>
  <c r="D53" i="21"/>
  <c r="E53" i="21"/>
  <c r="F53" i="21"/>
  <c r="C54" i="21"/>
  <c r="D54" i="21"/>
  <c r="E54" i="21"/>
  <c r="F54" i="21"/>
  <c r="C55" i="21"/>
  <c r="D55" i="21"/>
  <c r="E55" i="21"/>
  <c r="F55" i="21"/>
  <c r="C56" i="21"/>
  <c r="D56" i="21"/>
  <c r="E56" i="21"/>
  <c r="F56" i="21"/>
  <c r="C57" i="21"/>
  <c r="D57" i="21"/>
  <c r="E57" i="21"/>
  <c r="F57" i="21"/>
  <c r="C58" i="21"/>
  <c r="D58" i="21"/>
  <c r="E58" i="21"/>
  <c r="F58" i="21"/>
  <c r="C59" i="21"/>
  <c r="D59" i="21"/>
  <c r="E59" i="21"/>
  <c r="F59" i="21"/>
  <c r="C14" i="17"/>
  <c r="D14" i="17"/>
  <c r="E14" i="17"/>
  <c r="F14" i="17"/>
  <c r="G14" i="17"/>
  <c r="H14" i="17"/>
  <c r="I14" i="17"/>
  <c r="J14" i="17"/>
  <c r="C20" i="17"/>
  <c r="D20" i="17"/>
  <c r="E20" i="17"/>
  <c r="F20" i="17"/>
  <c r="F21" i="17" s="1"/>
  <c r="G20" i="17"/>
  <c r="H20" i="17"/>
  <c r="I20" i="17"/>
  <c r="I21" i="17" s="1"/>
  <c r="J20" i="17"/>
  <c r="J21" i="17" s="1"/>
  <c r="C25" i="17"/>
  <c r="D25" i="17"/>
  <c r="E25" i="17"/>
  <c r="F25" i="17"/>
  <c r="G25" i="17"/>
  <c r="H25" i="17"/>
  <c r="I25" i="17"/>
  <c r="J25" i="17"/>
  <c r="D38" i="16"/>
  <c r="E38" i="16"/>
  <c r="F38" i="16"/>
  <c r="G38" i="16"/>
  <c r="H38" i="16"/>
  <c r="I38" i="16"/>
  <c r="J38" i="16"/>
  <c r="D39" i="16"/>
  <c r="E39" i="16"/>
  <c r="F39" i="16"/>
  <c r="G39" i="16"/>
  <c r="H39" i="16"/>
  <c r="I39" i="16"/>
  <c r="J39" i="16"/>
  <c r="D40" i="16"/>
  <c r="E40" i="16"/>
  <c r="F40" i="16"/>
  <c r="G40" i="16"/>
  <c r="H40" i="16"/>
  <c r="I40" i="16"/>
  <c r="J40" i="16"/>
  <c r="D41" i="16"/>
  <c r="E41" i="16"/>
  <c r="F41" i="16"/>
  <c r="G41" i="16"/>
  <c r="H41" i="16"/>
  <c r="I41" i="16"/>
  <c r="J41" i="16"/>
  <c r="C42" i="16"/>
  <c r="D42" i="16"/>
  <c r="E42" i="16"/>
  <c r="F42" i="16"/>
  <c r="G42" i="16"/>
  <c r="H42" i="16"/>
  <c r="I42" i="16"/>
  <c r="J42" i="16"/>
  <c r="C43" i="16"/>
  <c r="D43" i="16"/>
  <c r="E43" i="16"/>
  <c r="F43" i="16"/>
  <c r="G43" i="16"/>
  <c r="H43" i="16"/>
  <c r="I43" i="16"/>
  <c r="J43" i="16"/>
  <c r="C44" i="16"/>
  <c r="D44" i="16"/>
  <c r="E44" i="16"/>
  <c r="F44" i="16"/>
  <c r="G44" i="16"/>
  <c r="H44" i="16"/>
  <c r="I44" i="16"/>
  <c r="J44" i="16"/>
  <c r="C45" i="16"/>
  <c r="D45" i="16"/>
  <c r="E45" i="16"/>
  <c r="F45" i="16"/>
  <c r="G45" i="16"/>
  <c r="H45" i="16"/>
  <c r="I45" i="16"/>
  <c r="J45" i="16"/>
  <c r="C46" i="16"/>
  <c r="D46" i="16"/>
  <c r="E46" i="16"/>
  <c r="F46" i="16"/>
  <c r="G46" i="16"/>
  <c r="H46" i="16"/>
  <c r="I46" i="16"/>
  <c r="J46" i="16"/>
  <c r="C47" i="16"/>
  <c r="D47" i="16"/>
  <c r="E47" i="16"/>
  <c r="F47" i="16"/>
  <c r="G47" i="16"/>
  <c r="H47" i="16"/>
  <c r="I47" i="16"/>
  <c r="J47" i="16"/>
  <c r="C48" i="16"/>
  <c r="D48" i="16"/>
  <c r="E48" i="16"/>
  <c r="F48" i="16"/>
  <c r="G48" i="16"/>
  <c r="H48" i="16"/>
  <c r="I48" i="16"/>
  <c r="J48" i="16"/>
  <c r="C49" i="16"/>
  <c r="D49" i="16"/>
  <c r="E49" i="16"/>
  <c r="F49" i="16"/>
  <c r="G49" i="16"/>
  <c r="H49" i="16"/>
  <c r="I49" i="16"/>
  <c r="J49" i="16"/>
  <c r="E21" i="17" l="1"/>
  <c r="D21" i="17"/>
  <c r="D26" i="17" s="1"/>
  <c r="D31" i="17" s="1"/>
  <c r="D33" i="17" s="1"/>
  <c r="D34" i="17" s="1"/>
  <c r="C21" i="17"/>
  <c r="F26" i="17"/>
  <c r="F31" i="17" s="1"/>
  <c r="F33" i="17" s="1"/>
  <c r="F34" i="17" s="1"/>
  <c r="C26" i="17"/>
  <c r="C31" i="17" s="1"/>
  <c r="C33" i="17" s="1"/>
  <c r="C34" i="17" s="1"/>
  <c r="J26" i="17"/>
  <c r="J31" i="17" s="1"/>
  <c r="J33" i="17" s="1"/>
  <c r="J34" i="17" s="1"/>
  <c r="I26" i="17"/>
  <c r="I31" i="17" s="1"/>
  <c r="I33" i="17" s="1"/>
  <c r="I34" i="17" s="1"/>
  <c r="E26" i="17"/>
  <c r="E31" i="17" s="1"/>
  <c r="E33" i="17" s="1"/>
  <c r="E34" i="17" s="1"/>
  <c r="H21" i="17"/>
  <c r="H26" i="17" s="1"/>
  <c r="H31" i="17" s="1"/>
  <c r="H33" i="17" s="1"/>
  <c r="H34" i="17" s="1"/>
  <c r="G21" i="17"/>
  <c r="G26" i="17" s="1"/>
  <c r="G31" i="17" s="1"/>
  <c r="G33" i="17" s="1"/>
  <c r="G34" i="17" s="1"/>
  <c r="C13" i="19" l="1"/>
  <c r="C14" i="16"/>
  <c r="C40" i="16" s="1"/>
  <c r="C13" i="16"/>
  <c r="C39" i="16" s="1"/>
  <c r="C12" i="16" l="1"/>
  <c r="C38"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2" authorId="0" shapeId="0" xr:uid="{85211E8E-49A7-4F80-87A3-AF2B6C0C2287}">
      <text>
        <r>
          <rPr>
            <sz val="9"/>
            <color indexed="81"/>
            <rFont val="Tahoma"/>
            <family val="2"/>
          </rPr>
          <t xml:space="preserve">This figure should match to the total sales as reported in your latest financial statements
</t>
        </r>
      </text>
    </comment>
    <comment ref="B13" authorId="0" shapeId="0" xr:uid="{E2D5EA23-E6F4-42A4-9632-14195372DE17}">
      <text>
        <r>
          <rPr>
            <sz val="9"/>
            <color indexed="81"/>
            <rFont val="Tahoma"/>
            <family val="2"/>
          </rPr>
          <t xml:space="preserve">This cell should reflect any adjustments made between the management accounts and the financial statements
</t>
        </r>
      </text>
    </comment>
    <comment ref="B14" authorId="0" shapeId="0" xr:uid="{1BBC5747-C81A-4922-B0DA-6C453C41598A}">
      <text>
        <r>
          <rPr>
            <sz val="9"/>
            <color indexed="81"/>
            <rFont val="Tahoma"/>
            <family val="2"/>
          </rPr>
          <t>This figure should match back to the sales figure as reported in your management accounts for the latest accounting period (should be the same period as the financial statement period used above)</t>
        </r>
      </text>
    </comment>
    <comment ref="B16" authorId="0" shapeId="0" xr:uid="{DA7D653D-1A57-42AF-B5E5-FF3B79C43FC3}">
      <text>
        <r>
          <rPr>
            <sz val="9"/>
            <color indexed="81"/>
            <rFont val="Tahoma"/>
            <family val="2"/>
          </rPr>
          <t>This figure should match your sales as reported in your management accounts for the POI</t>
        </r>
      </text>
    </comment>
    <comment ref="B25" authorId="0" shapeId="0" xr:uid="{C6CC30D1-23AB-4AFB-B553-00F82D9933AC}">
      <text>
        <r>
          <rPr>
            <sz val="9"/>
            <color indexed="81"/>
            <rFont val="Tahoma"/>
            <family val="2"/>
          </rPr>
          <t xml:space="preserve">This figure should agree back to the total sales reported under B4 Domestic Sales
</t>
        </r>
      </text>
    </comment>
    <comment ref="B26" authorId="0" shapeId="0" xr:uid="{0D05499F-7D66-4E25-88F0-A316219731FF}">
      <text>
        <r>
          <rPr>
            <sz val="9"/>
            <color indexed="81"/>
            <rFont val="Tahoma"/>
            <family val="2"/>
          </rPr>
          <t xml:space="preserve">This figure should agree back to the total sales reported under B3 Sales to the UK
</t>
        </r>
      </text>
    </comment>
    <comment ref="B27" authorId="0" shapeId="0" xr:uid="{A3D9CF23-1154-4A97-8664-6D9231DF8AB7}">
      <text>
        <r>
          <rPr>
            <sz val="9"/>
            <color indexed="81"/>
            <rFont val="Tahoma"/>
            <family val="2"/>
          </rPr>
          <t xml:space="preserve">This figure should agree back to the total sales reported under B6 Sales to Third Countries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12" authorId="0" shapeId="0" xr:uid="{ADB85409-E8AE-4626-B26E-2CAAD430135C}">
      <text>
        <r>
          <rPr>
            <sz val="9"/>
            <color indexed="81"/>
            <rFont val="Tahoma"/>
            <family val="2"/>
          </rPr>
          <t xml:space="preserve">Please use one of the following:  Retailer, Wholesaler, Distributor, End-User, Other
</t>
        </r>
      </text>
    </comment>
    <comment ref="J12" authorId="0" shapeId="0" xr:uid="{35ADA7FC-2256-4814-88B6-295BA320AF10}">
      <text>
        <r>
          <rPr>
            <sz val="9"/>
            <color indexed="81"/>
            <rFont val="Tahoma"/>
            <family val="2"/>
          </rPr>
          <t xml:space="preserve">Please include the date relating to when the revenue is recognised in your accounting system:  this will normally be the despatch or invoice date.
</t>
        </r>
      </text>
    </comment>
    <comment ref="K12" authorId="0" shapeId="0" xr:uid="{5B242708-8230-4B65-A87C-893F894022F8}">
      <text>
        <r>
          <rPr>
            <sz val="9"/>
            <color indexed="81"/>
            <rFont val="Tahoma"/>
            <family val="2"/>
          </rPr>
          <t xml:space="preserve">Please specify the type of document used for revenue recognition e.g. invoice, delivery note etc
</t>
        </r>
      </text>
    </comment>
    <comment ref="T12" authorId="0" shapeId="0" xr:uid="{78ED34AF-EA7C-461C-8FA0-063D6EACFEF6}">
      <text>
        <r>
          <rPr>
            <sz val="9"/>
            <color indexed="81"/>
            <rFont val="Tahoma"/>
            <family val="2"/>
          </rPr>
          <t xml:space="preserve">This should show recoverable tax e.g. VAT included in your gross value
</t>
        </r>
      </text>
    </comment>
    <comment ref="U12" authorId="0" shapeId="0" xr:uid="{5B2D3C75-EF6C-4388-B078-82A019D4D996}">
      <text>
        <r>
          <rPr>
            <sz val="9"/>
            <color indexed="81"/>
            <rFont val="Tahoma"/>
            <family val="2"/>
          </rPr>
          <t xml:space="preserve">Please include any discounts not already included in your gross value e.g. early payment discounts.  Please include additional columns if there are multiple discounts, showing one type of discount per column
</t>
        </r>
      </text>
    </comment>
    <comment ref="V12" authorId="0" shapeId="0" xr:uid="{79E54255-376C-4191-A3C5-4C26BC7193C7}">
      <text>
        <r>
          <rPr>
            <sz val="9"/>
            <color indexed="81"/>
            <rFont val="Tahoma"/>
            <family val="2"/>
          </rPr>
          <t xml:space="preserve">Please include any rebates paid / or due to be paid which are not reflected in the invoice value
</t>
        </r>
      </text>
    </comment>
    <comment ref="W12" authorId="0" shapeId="0" xr:uid="{5AD17A2E-AAF5-4AEA-BD66-D7689DA6B6FC}">
      <text>
        <r>
          <rPr>
            <sz val="9"/>
            <color indexed="81"/>
            <rFont val="Tahoma"/>
            <family val="2"/>
          </rPr>
          <t xml:space="preserve">Please include any other deductions from the invoice value that may be relevant
</t>
        </r>
      </text>
    </comment>
    <comment ref="AC12" authorId="0" shapeId="0" xr:uid="{101C4E6C-9FEF-47A5-848B-F4ED83A3F10A}">
      <text>
        <r>
          <rPr>
            <sz val="9"/>
            <color indexed="81"/>
            <rFont val="Tahoma"/>
            <family val="2"/>
          </rPr>
          <t>Please include any freight costs incurred by your company to ship the goods to the customer which are included in the price.  If the goods are shipped Ex Works, then no adjustment is required</t>
        </r>
      </text>
    </comment>
    <comment ref="AD12" authorId="0" shapeId="0" xr:uid="{188668A3-27D4-41A0-8597-AFB821108683}">
      <text>
        <r>
          <rPr>
            <sz val="9"/>
            <color indexed="81"/>
            <rFont val="Tahoma"/>
            <family val="2"/>
          </rPr>
          <t xml:space="preserve">Please provide any additional adjustments for transport and handling not already in the domestic freight  that are relevant for a fair comparison between the export price and the domestic price e.g. warehousing costs.  Please provide additional details on the type of adjustment included and the method of calculation in section C1 of the questionnaire.  Only adjustments to the export price should be included here - adjustments to the domestic price should be included under B4.2
</t>
        </r>
      </text>
    </comment>
    <comment ref="AF12" authorId="0" shapeId="0" xr:uid="{6A8677DA-EE62-4800-96C9-CB435CB38EE6}">
      <text>
        <r>
          <rPr>
            <sz val="9"/>
            <color indexed="81"/>
            <rFont val="Tahoma"/>
            <family val="2"/>
          </rPr>
          <t>Please include any packing costs adjustments required to ensure a fair comparison between the export price and the domestic price e.g. crates for overseas shipment.  Please provide an explanation of how you calculated the figure in section C1 of the questionnaire.  Only figures related to the export price should be included here - adjustments to the domestic price should be included under B4.2 - Domestic Sales</t>
        </r>
      </text>
    </comment>
    <comment ref="AG12" authorId="0" shapeId="0" xr:uid="{1CA48D0D-8401-4B27-8AEC-2764E0EF886B}">
      <text>
        <r>
          <rPr>
            <sz val="9"/>
            <color indexed="81"/>
            <rFont val="Tahoma"/>
            <family val="2"/>
          </rPr>
          <t>Credit looks at the cost of financing sales through differing payment terms.  Please estimate the interest cost of "funding" customers.  Please provide details on interest rates used in section C1 of the questionnaire.  This information should be completed for the export sales regardless of whether the payment terms differ from the domestic sales</t>
        </r>
      </text>
    </comment>
    <comment ref="AH12" authorId="0" shapeId="0" xr:uid="{5F74E59A-AA05-41A8-BA48-DBA46F1F0D93}">
      <text>
        <r>
          <rPr>
            <sz val="9"/>
            <color indexed="81"/>
            <rFont val="Tahoma"/>
            <family val="2"/>
          </rPr>
          <t>Please include any adjustments to the export price relating to after sales costs included e.g. warranties which may be relevant for a fair comparison with the domestic price.  Provide explanations on how this was calculated in section C1 of the questionnaire.  Only adjustments relating to the export price should be adjusted for here - those for the domestic price should be included in B4.2 - Domestic Sales</t>
        </r>
      </text>
    </comment>
    <comment ref="AI12" authorId="0" shapeId="0" xr:uid="{D7D85DA9-608F-499A-8615-BE8D2213F7D1}">
      <text>
        <r>
          <rPr>
            <sz val="9"/>
            <color indexed="81"/>
            <rFont val="Tahoma"/>
            <family val="2"/>
          </rPr>
          <t xml:space="preserve">Please include any commissions paid to external parties included in the selling price which may be relevant for a fair comparison with the domestic price.  Provide an explanation of how this has been calculated in section C1 of the questionnaire. Only include adjustments to the export price here - adjustments to the domestic price should be included in B4.2 - Domestic Sales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2" authorId="0" shapeId="0" xr:uid="{CB8326BE-5B3D-4E80-A87F-D9BF1DC9BE86}">
      <text>
        <r>
          <rPr>
            <sz val="9"/>
            <color indexed="81"/>
            <rFont val="Tahoma"/>
            <family val="2"/>
          </rPr>
          <t xml:space="preserve">This figure should match to the total cost of sales as reported in your latest financial statements
</t>
        </r>
      </text>
    </comment>
    <comment ref="B13" authorId="0" shapeId="0" xr:uid="{18ACD83C-35A1-4A1F-9ACC-300CAA1CC7D5}">
      <text>
        <r>
          <rPr>
            <sz val="9"/>
            <color indexed="81"/>
            <rFont val="Tahoma"/>
            <family val="2"/>
          </rPr>
          <t xml:space="preserve">This cell should reflect any adjustments made between the management accounts and the financial statements
</t>
        </r>
      </text>
    </comment>
    <comment ref="B14" authorId="0" shapeId="0" xr:uid="{FAA9DC91-CC29-4FE0-880B-686592ADE661}">
      <text>
        <r>
          <rPr>
            <sz val="9"/>
            <color indexed="81"/>
            <rFont val="Tahoma"/>
            <family val="2"/>
          </rPr>
          <t xml:space="preserve">This figure should match back to the cost of sales figure as reported in your management accounts for the latest accounting period (should be the same period as the financial statement period used above)
</t>
        </r>
      </text>
    </comment>
    <comment ref="B15" authorId="0" shapeId="0" xr:uid="{35D05420-E3BF-48BA-AFA6-FB5144404F90}">
      <text>
        <r>
          <rPr>
            <sz val="9"/>
            <color indexed="81"/>
            <rFont val="Tahoma"/>
            <family val="2"/>
          </rPr>
          <t xml:space="preserve">Complete this using your trial balance or  management accounts.
</t>
        </r>
      </text>
    </comment>
    <comment ref="B16" authorId="0" shapeId="0" xr:uid="{30A44A5F-9070-4A38-AA5D-F8369C00FB11}">
      <text>
        <r>
          <rPr>
            <sz val="9"/>
            <color indexed="81"/>
            <rFont val="Tahoma"/>
            <family val="2"/>
          </rPr>
          <t xml:space="preserve">This figure should match your cost of sales as reported in your management accounts for the POI
</t>
        </r>
      </text>
    </comment>
    <comment ref="B18" authorId="0" shapeId="0" xr:uid="{8E670591-71F8-4572-B5F2-822A0C59B0E5}">
      <text>
        <r>
          <rPr>
            <sz val="9"/>
            <color indexed="81"/>
            <rFont val="Tahoma"/>
            <family val="2"/>
          </rPr>
          <t xml:space="preserve">An increase in inventory should be reflected as a negative figure, a decrease in inventory as a positive figure
</t>
        </r>
      </text>
    </comment>
    <comment ref="B20" authorId="0" shapeId="0" xr:uid="{4E386521-6AE5-41AA-B390-D97387E78654}">
      <text>
        <r>
          <rPr>
            <sz val="9"/>
            <color indexed="81"/>
            <rFont val="Tahoma"/>
            <family val="2"/>
          </rPr>
          <t>This figure should reflect any differences between the summary cost of production as shown below and your management accounts for the POI</t>
        </r>
      </text>
    </comment>
    <comment ref="B23" authorId="0" shapeId="0" xr:uid="{F511D692-1EBC-427C-B91F-E45053818983}">
      <text>
        <r>
          <rPr>
            <sz val="9"/>
            <color indexed="81"/>
            <rFont val="Tahoma"/>
            <family val="2"/>
          </rPr>
          <t xml:space="preserve">Please adapt the headings to suit your product description to match those in B1.1 Upwards Sales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1" authorId="0" shapeId="0" xr:uid="{1C8245F4-ED5F-4022-92E4-09B62BDCB413}">
      <text>
        <r>
          <rPr>
            <sz val="9"/>
            <color indexed="81"/>
            <rFont val="Tahoma"/>
            <family val="2"/>
          </rPr>
          <t xml:space="preserve">This should reflect the description of the material as specified in annex D10.1 - CTM in &lt;Country&gt;
</t>
        </r>
      </text>
    </comment>
    <comment ref="C11" authorId="0" shapeId="0" xr:uid="{BCDCBCFC-F1D4-49D7-9FE8-E4A7CD8448B5}">
      <text>
        <r>
          <rPr>
            <sz val="9"/>
            <color indexed="81"/>
            <rFont val="Tahoma"/>
            <family val="2"/>
          </rPr>
          <t xml:space="preserve">e.g. all goods, all like goods or include specific PCNs which use this material
</t>
        </r>
      </text>
    </comment>
    <comment ref="U11" authorId="0" shapeId="0" xr:uid="{DD2F6CD4-8278-45EE-A605-9AE7B926E764}">
      <text>
        <r>
          <rPr>
            <b/>
            <sz val="10"/>
            <color indexed="81"/>
            <rFont val="Tahoma"/>
            <family val="2"/>
          </rPr>
          <t>This should be the purchase price in your accounting/reporting currency.</t>
        </r>
      </text>
    </comment>
  </commentList>
</comments>
</file>

<file path=xl/sharedStrings.xml><?xml version="1.0" encoding="utf-8"?>
<sst xmlns="http://schemas.openxmlformats.org/spreadsheetml/2006/main" count="931" uniqueCount="493">
  <si>
    <t>Guidance</t>
  </si>
  <si>
    <t>Case no.:</t>
  </si>
  <si>
    <t>AD0091</t>
  </si>
  <si>
    <t>Company name:</t>
  </si>
  <si>
    <t>Please complete this Annex in conjunction with the corresponding sections in the Questionnaire</t>
  </si>
  <si>
    <t>The years relevant to this investigation are as follows:</t>
  </si>
  <si>
    <t>Previous financial year</t>
  </si>
  <si>
    <t>Last financial year before the POI</t>
  </si>
  <si>
    <t>Period of Investigation (POI)</t>
  </si>
  <si>
    <t>Next financial year</t>
  </si>
  <si>
    <t>1 January 2023 to 31 December 2023</t>
  </si>
  <si>
    <t>1 January 2024 to 31 December 2024</t>
  </si>
  <si>
    <t>1 January 2025 to 31 December 2025</t>
  </si>
  <si>
    <t>1 January 2026 to 31 December 2026</t>
  </si>
  <si>
    <t xml:space="preserve">The accounting currency is: </t>
  </si>
  <si>
    <t>£ GBP</t>
  </si>
  <si>
    <t xml:space="preserve">The unit for volume is: </t>
  </si>
  <si>
    <t>mt</t>
  </si>
  <si>
    <t xml:space="preserve">For all numerical figures, where appropriate, express every third number with a comma. </t>
  </si>
  <si>
    <t>(e.g. ‘1,300’ for one-thousand three hundred, ‘1,300,000’ for one million and three-hundred thousand)</t>
  </si>
  <si>
    <t>When stating your PCNs, please do not use any spaces, dashes or other means of separation, and ensure you follow the order of characteristics outlined in the table listed in the questionnaire, under Product Control Numbers</t>
  </si>
  <si>
    <t xml:space="preserve">Keep all sales/currency/income figures to two decimal places. </t>
  </si>
  <si>
    <t>(e.g. 1,300.00)</t>
  </si>
  <si>
    <t>Where possible, keep all sales prices on a CIF value basis.</t>
  </si>
  <si>
    <t>Display all dates in the format DD/MM/YYYY.</t>
  </si>
  <si>
    <t>(e.g. 23/05/2019)</t>
  </si>
  <si>
    <t>In order to determine which sales fall within the investigation period, the invoice date should normally be used as the date of sale.</t>
  </si>
  <si>
    <t>Note that there may be formulae already in the sheet</t>
  </si>
  <si>
    <t>Cells containing formulae are highlighted in yellow:</t>
  </si>
  <si>
    <t>Please do not overwrite these cells</t>
  </si>
  <si>
    <t>Please do not leave blank spaces - if the requested information cannot be provided then enter N/A (for questions which require</t>
  </si>
  <si>
    <t>a text response) or 0 (for questions which require a numerical response</t>
  </si>
  <si>
    <t>The TRA will seek to verify the data provided in this questionnaire and the methodology used to compile it.</t>
  </si>
  <si>
    <t>Therefore, please provide us with all formulas and steps used in your calculations and keep a record of these and all related material/documentation for the verification visit.</t>
  </si>
  <si>
    <t>Contents</t>
  </si>
  <si>
    <t>Section A</t>
  </si>
  <si>
    <t>A3 - Organisational structure</t>
  </si>
  <si>
    <t>A4 - Owners &amp; shareholders</t>
  </si>
  <si>
    <t>A7.1 - Your company's products</t>
  </si>
  <si>
    <t>A7.2 - Other goods</t>
  </si>
  <si>
    <t>Section B</t>
  </si>
  <si>
    <t>B1 - Upward sales</t>
  </si>
  <si>
    <t>B2 - Captive sales</t>
  </si>
  <si>
    <t>B3 - Sales to the UK</t>
  </si>
  <si>
    <t>B4 - Domestic sales</t>
  </si>
  <si>
    <t>B6 - Sales to other countries</t>
  </si>
  <si>
    <t>Section D</t>
  </si>
  <si>
    <t>D1 - Turnover</t>
  </si>
  <si>
    <t>D2 - Income statement</t>
  </si>
  <si>
    <t>D4 - Upwards cost reconciliation</t>
  </si>
  <si>
    <t>D5 - Capacity</t>
  </si>
  <si>
    <t>D6 - Stocks</t>
  </si>
  <si>
    <t>D8 - Purchases of like goods</t>
  </si>
  <si>
    <t>D9 - Profitability</t>
  </si>
  <si>
    <t>D10.1 CTM in &lt;Country&gt;</t>
  </si>
  <si>
    <t>D11.1 - AS&amp;G in &lt;Country&gt;</t>
  </si>
  <si>
    <t>D12 - RM and input purchases</t>
  </si>
  <si>
    <t>D13 Direct labour</t>
  </si>
  <si>
    <t>Back to Contents</t>
  </si>
  <si>
    <t>A3 - Organisational Structure</t>
  </si>
  <si>
    <t>If your company is the subsidiary of another company, complete the table below</t>
  </si>
  <si>
    <t>Parent Company</t>
  </si>
  <si>
    <t>Ultimate Controlling Company</t>
  </si>
  <si>
    <t>Name</t>
  </si>
  <si>
    <t>Registration number / Country of Registration</t>
  </si>
  <si>
    <r>
      <t>•</t>
    </r>
    <r>
      <rPr>
        <sz val="9.9"/>
        <color theme="1"/>
        <rFont val="Arial"/>
        <family val="2"/>
      </rPr>
      <t xml:space="preserve"> </t>
    </r>
    <r>
      <rPr>
        <sz val="11"/>
        <color theme="1"/>
        <rFont val="Arial"/>
        <family val="2"/>
      </rPr>
      <t>Please complete the table below for any associated companies.</t>
    </r>
  </si>
  <si>
    <r>
      <t>•</t>
    </r>
    <r>
      <rPr>
        <sz val="9.9"/>
        <color theme="1"/>
        <rFont val="Arial"/>
        <family val="2"/>
      </rPr>
      <t xml:space="preserve"> </t>
    </r>
    <r>
      <rPr>
        <sz val="11"/>
        <color theme="1"/>
        <rFont val="Arial"/>
        <family val="2"/>
      </rPr>
      <t>The first row has been entered as an example - please delete before submission</t>
    </r>
  </si>
  <si>
    <t>General Information</t>
  </si>
  <si>
    <t>Activities</t>
  </si>
  <si>
    <t>Shareholding</t>
  </si>
  <si>
    <t>Company name</t>
  </si>
  <si>
    <t>Address</t>
  </si>
  <si>
    <t>Company representative and role</t>
  </si>
  <si>
    <t xml:space="preserve">Representative email </t>
  </si>
  <si>
    <t>Representative telephone (Include country code in parenthesis)</t>
  </si>
  <si>
    <t>Relationship</t>
  </si>
  <si>
    <t>List activities</t>
  </si>
  <si>
    <t>Percentage shareholding in the associated company</t>
  </si>
  <si>
    <t>Percentage shareholding held by associated company in your company</t>
  </si>
  <si>
    <t>A4 - Owners &amp; Shareholders</t>
  </si>
  <si>
    <t>• Please complete the table below for any shareholder with &gt;5% holding in your company.</t>
  </si>
  <si>
    <t>• Please complete the table below for all directors who held office during the POI.</t>
  </si>
  <si>
    <t>List of current shareholders &amp; owners (holding 5% or more of shares)</t>
  </si>
  <si>
    <t>List of current members of Board of Directors and/or Board of Shareholders</t>
  </si>
  <si>
    <t>Percentage of shares held</t>
  </si>
  <si>
    <t>Is this person a state official? If so, specify title and public body.</t>
  </si>
  <si>
    <t>Activity of shareholder</t>
  </si>
  <si>
    <t>Do they have an interest in other companies involved in the production, sales, marketing or administration of the good concerned</t>
  </si>
  <si>
    <t>If yes, please name the companies and state their activity</t>
  </si>
  <si>
    <t>What role do they have?</t>
  </si>
  <si>
    <t>What voting rights do they have?</t>
  </si>
  <si>
    <t>A7.1 - Your Company's Products</t>
  </si>
  <si>
    <r>
      <rPr>
        <sz val="11"/>
        <color theme="1"/>
        <rFont val="Calibri"/>
        <family val="2"/>
      </rPr>
      <t>•</t>
    </r>
    <r>
      <rPr>
        <sz val="9.9"/>
        <color theme="1"/>
        <rFont val="Arial"/>
        <family val="2"/>
      </rPr>
      <t xml:space="preserve"> </t>
    </r>
    <r>
      <rPr>
        <sz val="11"/>
        <color theme="1"/>
        <rFont val="Arial"/>
        <family val="2"/>
      </rPr>
      <t>Please complete the table below for all PCN codes identified for both your domestic and export markets</t>
    </r>
  </si>
  <si>
    <r>
      <rPr>
        <sz val="11"/>
        <color theme="1"/>
        <rFont val="Calibri"/>
        <family val="2"/>
      </rPr>
      <t>•</t>
    </r>
    <r>
      <rPr>
        <sz val="9.9"/>
        <color theme="1"/>
        <rFont val="Arial"/>
        <family val="2"/>
      </rPr>
      <t xml:space="preserve"> </t>
    </r>
    <r>
      <rPr>
        <sz val="11"/>
        <color theme="1"/>
        <rFont val="Arial"/>
        <family val="2"/>
      </rPr>
      <t>If there are a number of models within each PCN then please list each PCN/model separately (or by similar group of models) so as to provide meaningful characteristics.</t>
    </r>
  </si>
  <si>
    <r>
      <rPr>
        <sz val="11"/>
        <color theme="1"/>
        <rFont val="Calibri"/>
        <family val="2"/>
      </rPr>
      <t>•</t>
    </r>
    <r>
      <rPr>
        <sz val="9.9"/>
        <color theme="1"/>
        <rFont val="Arial"/>
        <family val="2"/>
      </rPr>
      <t xml:space="preserve"> </t>
    </r>
    <r>
      <rPr>
        <sz val="11"/>
        <color theme="1"/>
        <rFont val="Arial"/>
        <family val="2"/>
      </rPr>
      <t>If an associated company produces or sells the like goods/goods concerned, indicate their name in the associated party column, otherwise please write not applicable (N/A).</t>
    </r>
  </si>
  <si>
    <t>List of PCNs that your company produces</t>
  </si>
  <si>
    <t>Product similarities</t>
  </si>
  <si>
    <t>PCN</t>
  </si>
  <si>
    <t>Company code CCN equivalent</t>
  </si>
  <si>
    <t>Associated party, if applicable</t>
  </si>
  <si>
    <t>Production code</t>
  </si>
  <si>
    <t>Sales code</t>
  </si>
  <si>
    <t>Invoicing code</t>
  </si>
  <si>
    <t>Others (if necessary)</t>
  </si>
  <si>
    <t>Characteristics of your company’s product</t>
  </si>
  <si>
    <t>Identical to other products available in the UK? (Yes/No)</t>
  </si>
  <si>
    <t>If No, explain the differences</t>
  </si>
  <si>
    <t>A7.2 - Other Goods</t>
  </si>
  <si>
    <t>• Please complete the table below for all goods you produce which are not the like goods / goods concerned</t>
  </si>
  <si>
    <t>• If goods belong to a similar product group, please include the generic name for the product type in the "Grouping" column</t>
  </si>
  <si>
    <t>General information</t>
  </si>
  <si>
    <t>Other goods</t>
  </si>
  <si>
    <t>Description</t>
  </si>
  <si>
    <t>Grouping (if applicable)</t>
  </si>
  <si>
    <t>A8 - Product Similarity</t>
  </si>
  <si>
    <t>Case team to insert</t>
  </si>
  <si>
    <t>Product comparison</t>
  </si>
  <si>
    <t>PCN code</t>
  </si>
  <si>
    <t xml:space="preserve">Country of origin </t>
  </si>
  <si>
    <t xml:space="preserve">Characteristics of product </t>
  </si>
  <si>
    <t>Differences</t>
  </si>
  <si>
    <t>B1.1 - Upward sales reconciliation</t>
  </si>
  <si>
    <r>
      <rPr>
        <sz val="11"/>
        <color theme="1"/>
        <rFont val="Arial"/>
        <family val="2"/>
      </rPr>
      <t>•</t>
    </r>
    <r>
      <rPr>
        <i/>
        <sz val="11"/>
        <color theme="1"/>
        <rFont val="Arial"/>
        <family val="2"/>
      </rPr>
      <t xml:space="preserve"> Please fill in the white cells only - except where explanations to variances are required</t>
    </r>
  </si>
  <si>
    <r>
      <rPr>
        <sz val="11"/>
        <color theme="1"/>
        <rFont val="Arial"/>
        <family val="2"/>
      </rPr>
      <t>•</t>
    </r>
    <r>
      <rPr>
        <i/>
        <sz val="11"/>
        <color theme="1"/>
        <rFont val="Arial"/>
        <family val="2"/>
      </rPr>
      <t xml:space="preserve"> Please ensure the table is completed using your accounting currency</t>
    </r>
  </si>
  <si>
    <r>
      <rPr>
        <sz val="11"/>
        <color theme="1"/>
        <rFont val="Arial"/>
        <family val="2"/>
      </rPr>
      <t>•</t>
    </r>
    <r>
      <rPr>
        <i/>
        <sz val="11"/>
        <color theme="1"/>
        <rFont val="Arial"/>
        <family val="2"/>
      </rPr>
      <t xml:space="preserve"> Please reference source documents used where applicable</t>
    </r>
  </si>
  <si>
    <t>Value</t>
  </si>
  <si>
    <t>Volume (mt)</t>
  </si>
  <si>
    <t>Source documents</t>
  </si>
  <si>
    <t>Revenue in Income Statement</t>
  </si>
  <si>
    <t> Variance</t>
  </si>
  <si>
    <t>Please provide an explanation of the variance here</t>
  </si>
  <si>
    <t>Total sales revenue of all goods during the accounting period</t>
  </si>
  <si>
    <t>Difference between sales during the POI and accounting periods per your management accounts or trial balance</t>
  </si>
  <si>
    <t>Please provide the reconciliation evidence for the difference as an appendix</t>
  </si>
  <si>
    <t>Total sales of all goods during the POI as stated in your management accounts or trial balance</t>
  </si>
  <si>
    <t>Variance</t>
  </si>
  <si>
    <t>Summary of all products sold</t>
  </si>
  <si>
    <t> - Goods Concerned / Like Goods</t>
  </si>
  <si>
    <t xml:space="preserve"> - Other products A</t>
  </si>
  <si>
    <t> - Other products B</t>
  </si>
  <si>
    <t> - Other products C</t>
  </si>
  <si>
    <t> - Other products D (add new lines as required)</t>
  </si>
  <si>
    <t xml:space="preserve"> - Goods Concerned / Like Goods </t>
  </si>
  <si>
    <t> - Domestic Sales</t>
  </si>
  <si>
    <t> - UK Sales</t>
  </si>
  <si>
    <t> - Other country sales</t>
  </si>
  <si>
    <t>Sales of own production in POI</t>
  </si>
  <si>
    <t xml:space="preserve">  - Total sales of the goods concerned to the UK</t>
  </si>
  <si>
    <t xml:space="preserve">  - Total sales of the goods concerned on the domestic market</t>
  </si>
  <si>
    <t xml:space="preserve">  - Total sales of the goods concerned to all other countries</t>
  </si>
  <si>
    <t>Resales in POI</t>
  </si>
  <si>
    <t xml:space="preserve">  - Resales of the goods concerned to the UK</t>
  </si>
  <si>
    <t xml:space="preserve">  - Resales of the goods concerned on the domestic market</t>
  </si>
  <si>
    <t xml:space="preserve">  - Resales of the goods concerned to all other countries</t>
  </si>
  <si>
    <r>
      <rPr>
        <sz val="11"/>
        <rFont val="Arial"/>
        <family val="2"/>
      </rPr>
      <t>•</t>
    </r>
    <r>
      <rPr>
        <i/>
        <sz val="11"/>
        <rFont val="Arial"/>
        <family val="2"/>
      </rPr>
      <t xml:space="preserve"> Please provide total captive sales by PCN by year including both the value and volume</t>
    </r>
  </si>
  <si>
    <t>Value (USD)</t>
  </si>
  <si>
    <t>POI</t>
  </si>
  <si>
    <t>• Include all your UK sales net of returns/credit notes for the goods concerned made during the POI. Include the goods concerned both produced and purchased for resale.</t>
  </si>
  <si>
    <t>• Ensure you categorise each sale by PCN. For invoices that consist of multiple PCNs, the same invoice number should be referenced</t>
  </si>
  <si>
    <t>• The first row has been entered as an example - please delete before submission</t>
  </si>
  <si>
    <t>Goods information</t>
  </si>
  <si>
    <t>Customer information</t>
  </si>
  <si>
    <t>Document reference</t>
  </si>
  <si>
    <t>Terms &amp; measurements</t>
  </si>
  <si>
    <t>Invoice value</t>
  </si>
  <si>
    <t>Adjustments (include or exclude fields where relevant)</t>
  </si>
  <si>
    <t>Model</t>
  </si>
  <si>
    <t>Source</t>
  </si>
  <si>
    <t>Customer name</t>
  </si>
  <si>
    <t>Customer number</t>
  </si>
  <si>
    <t>Customer link (Independent/
Associated)</t>
  </si>
  <si>
    <t>Customer type</t>
  </si>
  <si>
    <t>Sales invoice number</t>
  </si>
  <si>
    <t>Revenue Recognition Date</t>
  </si>
  <si>
    <t>Document type (e.g. invoice, despatch)</t>
  </si>
  <si>
    <t>Bill of lading no.</t>
  </si>
  <si>
    <t>Delivery terms</t>
  </si>
  <si>
    <t>Payment terms</t>
  </si>
  <si>
    <t>Invoice quantity</t>
  </si>
  <si>
    <t>Invoice unit measurement</t>
  </si>
  <si>
    <t>Quantity in mt</t>
  </si>
  <si>
    <t>Exporting country (if applicable)</t>
  </si>
  <si>
    <t>Gross invoice value</t>
  </si>
  <si>
    <t>Taxes</t>
  </si>
  <si>
    <t>Discounts</t>
  </si>
  <si>
    <t>Rebates</t>
  </si>
  <si>
    <t>Other charges (specify)</t>
  </si>
  <si>
    <t>Net invoice value</t>
  </si>
  <si>
    <t>Invoice currency</t>
  </si>
  <si>
    <t>Exchange rate</t>
  </si>
  <si>
    <t>Net invoice value in accounting currency</t>
  </si>
  <si>
    <t>CIF value in accounting currency</t>
  </si>
  <si>
    <t>Domestic freight</t>
  </si>
  <si>
    <t>Transport, insurance and handling 1</t>
  </si>
  <si>
    <t>Transport, insurance and handling 2</t>
  </si>
  <si>
    <t>Packing</t>
  </si>
  <si>
    <t>Credit</t>
  </si>
  <si>
    <t>After sales costs</t>
  </si>
  <si>
    <t>Commissions</t>
  </si>
  <si>
    <t>Other (Please Specify)</t>
  </si>
  <si>
    <t>Version 10X</t>
  </si>
  <si>
    <t>Own product</t>
  </si>
  <si>
    <t>Lancaster Industries</t>
  </si>
  <si>
    <t xml:space="preserve">Independent </t>
  </si>
  <si>
    <t>Retailer</t>
  </si>
  <si>
    <t>ABC-12345D</t>
  </si>
  <si>
    <t>Invoice</t>
  </si>
  <si>
    <t>ABCD1234567890</t>
  </si>
  <si>
    <t>CIF</t>
  </si>
  <si>
    <t>kg</t>
  </si>
  <si>
    <t>USD</t>
  </si>
  <si>
    <t>B4.2 - Domestic sales</t>
  </si>
  <si>
    <t>• Include all your domestic sales net of returns/credit notes for the like goods made during the POI. Include the like goods both produced and purchased for resale.</t>
  </si>
  <si>
    <t>Currency conversion</t>
  </si>
  <si>
    <t>Model/Product</t>
  </si>
  <si>
    <t>Source (Own Product/Purchased)</t>
  </si>
  <si>
    <t>Sales Invoice number</t>
  </si>
  <si>
    <t xml:space="preserve">Invoice currency </t>
  </si>
  <si>
    <t>Level of trade</t>
  </si>
  <si>
    <t>Physical Characteristics</t>
  </si>
  <si>
    <t>Indirect taxes</t>
  </si>
  <si>
    <t>Import Charges</t>
  </si>
  <si>
    <t>Other</t>
  </si>
  <si>
    <t>GBP</t>
  </si>
  <si>
    <t>B6 - Sales to third countries</t>
  </si>
  <si>
    <t>• Please complete the following table for the like goods for the POI</t>
  </si>
  <si>
    <t>• Please use a separate line for each country exported to</t>
  </si>
  <si>
    <t>Country</t>
  </si>
  <si>
    <t>Volume sold (mt)</t>
  </si>
  <si>
    <t>Value sold (USD)</t>
  </si>
  <si>
    <t>Currency</t>
  </si>
  <si>
    <t xml:space="preserve">• Please fill in the white cells only </t>
  </si>
  <si>
    <t>Sales to independent customers</t>
  </si>
  <si>
    <t>Total turnover (All goods)</t>
  </si>
  <si>
    <t>Domestic market</t>
  </si>
  <si>
    <t>Exports to the UK</t>
  </si>
  <si>
    <t>Exports to third countries</t>
  </si>
  <si>
    <t>Turnover of goods concerned/like goods</t>
  </si>
  <si>
    <t>Turnover of other goods</t>
  </si>
  <si>
    <t>Sales to associated customers</t>
  </si>
  <si>
    <t>Sales to all customers</t>
  </si>
  <si>
    <r>
      <t>•</t>
    </r>
    <r>
      <rPr>
        <sz val="9.9"/>
        <color rgb="FF000000"/>
        <rFont val="Arial"/>
        <family val="2"/>
      </rPr>
      <t xml:space="preserve"> </t>
    </r>
    <r>
      <rPr>
        <sz val="11"/>
        <color rgb="FF000000"/>
        <rFont val="Arial"/>
        <family val="2"/>
      </rPr>
      <t>Input all sales, cost to make and AS&amp;G expenses as positive</t>
    </r>
  </si>
  <si>
    <r>
      <t>•</t>
    </r>
    <r>
      <rPr>
        <sz val="9.9"/>
        <color rgb="FF000000"/>
        <rFont val="Arial"/>
        <family val="2"/>
      </rPr>
      <t xml:space="preserve"> </t>
    </r>
    <r>
      <rPr>
        <sz val="11"/>
        <color rgb="FF000000"/>
        <rFont val="Arial"/>
        <family val="2"/>
      </rPr>
      <t>For rows 28-31 e.g. interest, report income figures as positive and expenditure figures as negative.</t>
    </r>
  </si>
  <si>
    <t>All goods</t>
  </si>
  <si>
    <t>Goods concerned/like goods</t>
  </si>
  <si>
    <t>Gross sales</t>
  </si>
  <si>
    <t>Sales returns, rebates and discounts</t>
  </si>
  <si>
    <t>Net sales</t>
  </si>
  <si>
    <t>Raw materials</t>
  </si>
  <si>
    <t>Direct labour</t>
  </si>
  <si>
    <t>Depreciation</t>
  </si>
  <si>
    <t>Manufacturing overheads</t>
  </si>
  <si>
    <t>Other operating expenses</t>
  </si>
  <si>
    <t xml:space="preserve">Total cost to make </t>
  </si>
  <si>
    <t>Operating income</t>
  </si>
  <si>
    <t>Selling expenses</t>
  </si>
  <si>
    <t>Administrative and general expenses</t>
  </si>
  <si>
    <t>Financial expenses</t>
  </si>
  <si>
    <t>AG&amp;S expenses</t>
  </si>
  <si>
    <t>Income from normal activities</t>
  </si>
  <si>
    <t>Interest income</t>
  </si>
  <si>
    <t>Interest expense (enter as a negative)</t>
  </si>
  <si>
    <t>Extraordinary gains/losses (enter losses as a negative)</t>
  </si>
  <si>
    <t>Abnormal gains/losses (enter losses as a negative)</t>
  </si>
  <si>
    <t>Profit before tax</t>
  </si>
  <si>
    <t>Tax</t>
  </si>
  <si>
    <t>Profit After Tax</t>
  </si>
  <si>
    <t>Net profit %</t>
  </si>
  <si>
    <t>D4 - Upwards Cost Reconciliation</t>
  </si>
  <si>
    <r>
      <rPr>
        <sz val="11"/>
        <color theme="1"/>
        <rFont val="Calibri"/>
        <family val="2"/>
      </rPr>
      <t>•</t>
    </r>
    <r>
      <rPr>
        <i/>
        <sz val="8.8000000000000007"/>
        <color theme="1"/>
        <rFont val="Arial"/>
        <family val="2"/>
      </rPr>
      <t xml:space="preserve"> </t>
    </r>
    <r>
      <rPr>
        <i/>
        <sz val="11"/>
        <color theme="1"/>
        <rFont val="Arial"/>
        <family val="2"/>
      </rPr>
      <t>Please fill in the white cells only - except where explanations to variances are required</t>
    </r>
  </si>
  <si>
    <r>
      <rPr>
        <sz val="11"/>
        <color theme="1"/>
        <rFont val="Calibri"/>
        <family val="2"/>
      </rPr>
      <t>•</t>
    </r>
    <r>
      <rPr>
        <i/>
        <sz val="8.8000000000000007"/>
        <color theme="1"/>
        <rFont val="Arial"/>
        <family val="2"/>
      </rPr>
      <t xml:space="preserve"> </t>
    </r>
    <r>
      <rPr>
        <i/>
        <sz val="11"/>
        <color theme="1"/>
        <rFont val="Arial"/>
        <family val="2"/>
      </rPr>
      <t>Please ensure the table is completed using your accounting currency</t>
    </r>
  </si>
  <si>
    <r>
      <rPr>
        <sz val="11"/>
        <color theme="1"/>
        <rFont val="Calibri"/>
        <family val="2"/>
      </rPr>
      <t>•</t>
    </r>
    <r>
      <rPr>
        <i/>
        <sz val="8.8000000000000007"/>
        <color theme="1"/>
        <rFont val="Arial"/>
        <family val="2"/>
      </rPr>
      <t xml:space="preserve"> </t>
    </r>
    <r>
      <rPr>
        <i/>
        <sz val="11"/>
        <color theme="1"/>
        <rFont val="Arial"/>
        <family val="2"/>
      </rPr>
      <t>Please reference source documents used where applicable</t>
    </r>
  </si>
  <si>
    <t>Total Cost of sales/ cost of goods sold as reported in your financial statement</t>
  </si>
  <si>
    <t xml:space="preserve"> Variance</t>
  </si>
  <si>
    <t>Accounting period cost of sales/cost of goods sold</t>
  </si>
  <si>
    <t>Difference between cost of goods sold during the POI and cost of goods sold during the financial year as shown on your management accounts or trial balance</t>
  </si>
  <si>
    <r>
      <t xml:space="preserve">Total of cost of </t>
    </r>
    <r>
      <rPr>
        <u/>
        <sz val="11"/>
        <color theme="1"/>
        <rFont val="Arial"/>
        <family val="2"/>
      </rPr>
      <t>all goods sold</t>
    </r>
    <r>
      <rPr>
        <sz val="11"/>
        <color theme="1"/>
        <rFont val="Arial"/>
        <family val="2"/>
      </rPr>
      <t xml:space="preserve"> during the POI as stated in your management accounts or triaol balance</t>
    </r>
  </si>
  <si>
    <t xml:space="preserve">  - Change in finished goods inventory</t>
  </si>
  <si>
    <r>
      <t xml:space="preserve">Total cost of production/quantity of </t>
    </r>
    <r>
      <rPr>
        <u/>
        <sz val="11"/>
        <color theme="1"/>
        <rFont val="Arial"/>
        <family val="2"/>
      </rPr>
      <t>all goods</t>
    </r>
    <r>
      <rPr>
        <sz val="11"/>
        <color theme="1"/>
        <rFont val="Arial"/>
        <family val="2"/>
      </rPr>
      <t xml:space="preserve"> during the POI as stated in your management accounts</t>
    </r>
  </si>
  <si>
    <t xml:space="preserve">  Variance</t>
  </si>
  <si>
    <t>Summary of the cost of production for all goods during the POI</t>
  </si>
  <si>
    <t xml:space="preserve">  - Goods concerned</t>
  </si>
  <si>
    <t xml:space="preserve">  - Other goods A </t>
  </si>
  <si>
    <t xml:space="preserve">  - Other goods B</t>
  </si>
  <si>
    <t xml:space="preserve">  - Other goods C</t>
  </si>
  <si>
    <t xml:space="preserve">  - Other goods D (add new lines as required)</t>
  </si>
  <si>
    <t>Cost of production for the goods concerned/like goods during the POI</t>
  </si>
  <si>
    <t xml:space="preserve">  - Domestic Sales</t>
  </si>
  <si>
    <t xml:space="preserve">  - UK Sales</t>
  </si>
  <si>
    <t xml:space="preserve">  - third Country Sales</t>
  </si>
  <si>
    <t>Total production capacity of goods concerned (in mt)</t>
  </si>
  <si>
    <t>Total of actual production of the goods concerned(in mt)</t>
  </si>
  <si>
    <t>Total capacity utilisation for goods concerned (%)</t>
  </si>
  <si>
    <t>Index for goods concerned (If 2022 = 100)</t>
  </si>
  <si>
    <t>D8 - Employment</t>
  </si>
  <si>
    <t>Case team to provide start year</t>
  </si>
  <si>
    <t>20xx</t>
  </si>
  <si>
    <t>Total personnel employed</t>
  </si>
  <si>
    <t>Personnel employed in the production of goods &lt;concerned/subject to review&gt;</t>
  </si>
  <si>
    <t>Personnel employed in the sales and administration of goods &lt;concerned/subject to review&gt;</t>
  </si>
  <si>
    <t>% of employees relative to 20xx</t>
  </si>
  <si>
    <t>D9 - Investments</t>
  </si>
  <si>
    <t>Case team to provide forecast years</t>
  </si>
  <si>
    <t>Forecasts</t>
  </si>
  <si>
    <t>Area of Investment</t>
  </si>
  <si>
    <t>Buildings</t>
  </si>
  <si>
    <t>Production</t>
  </si>
  <si>
    <t>Others (specify)</t>
  </si>
  <si>
    <t>Total Investment</t>
  </si>
  <si>
    <t>Investment relative to 20xx</t>
  </si>
  <si>
    <t>Stock produced by the company</t>
  </si>
  <si>
    <t>Goods concerned/like goods in volume (mt)</t>
  </si>
  <si>
    <t>Opening stock</t>
  </si>
  <si>
    <t>(+) Production</t>
  </si>
  <si>
    <t>(−) Domestic sales</t>
  </si>
  <si>
    <t>(−) Export sales</t>
  </si>
  <si>
    <t>(−) Transfers</t>
  </si>
  <si>
    <t>(−) Others (e.g. wastage, expiration, theft)</t>
  </si>
  <si>
    <t>Closing stock</t>
  </si>
  <si>
    <t>Goods concerned/like goods in value (USD)</t>
  </si>
  <si>
    <r>
      <t>Stock purchased</t>
    </r>
    <r>
      <rPr>
        <b/>
        <sz val="11"/>
        <color theme="0"/>
        <rFont val="Arial"/>
        <family val="2"/>
      </rPr>
      <t xml:space="preserve"> by the company</t>
    </r>
  </si>
  <si>
    <t>(+) Purchase</t>
  </si>
  <si>
    <t>All stock held by the company</t>
  </si>
  <si>
    <t>(+) Production &amp; purchase</t>
  </si>
  <si>
    <t>D8 - Purchases of Like Good / Goods Concerned</t>
  </si>
  <si>
    <r>
      <rPr>
        <sz val="11"/>
        <color theme="1"/>
        <rFont val="Calibri"/>
        <family val="2"/>
      </rPr>
      <t>•</t>
    </r>
    <r>
      <rPr>
        <sz val="9.35"/>
        <color theme="1"/>
        <rFont val="Arial"/>
        <family val="2"/>
      </rPr>
      <t xml:space="preserve"> </t>
    </r>
    <r>
      <rPr>
        <sz val="11"/>
        <color theme="1"/>
        <rFont val="Arial"/>
        <family val="2"/>
      </rPr>
      <t>Please provide your aggregated data per PCN by (i) volume and (ii) value.</t>
    </r>
  </si>
  <si>
    <t>Total volume (in mt)</t>
  </si>
  <si>
    <t>Total value (in USD)</t>
  </si>
  <si>
    <t>Total purchases</t>
  </si>
  <si>
    <r>
      <rPr>
        <sz val="11"/>
        <color theme="1"/>
        <rFont val="Calibri"/>
        <family val="2"/>
      </rPr>
      <t>•</t>
    </r>
    <r>
      <rPr>
        <sz val="9.35"/>
        <color theme="1"/>
        <rFont val="Arial"/>
        <family val="2"/>
      </rPr>
      <t xml:space="preserve"> </t>
    </r>
    <r>
      <rPr>
        <sz val="11"/>
        <color theme="1"/>
        <rFont val="Arial"/>
        <family val="2"/>
      </rPr>
      <t>Please provide transaction-by-transaction data in the table below.</t>
    </r>
  </si>
  <si>
    <r>
      <rPr>
        <sz val="11"/>
        <color theme="1"/>
        <rFont val="Calibri"/>
        <family val="2"/>
      </rPr>
      <t>•</t>
    </r>
    <r>
      <rPr>
        <sz val="9.35"/>
        <color theme="1"/>
        <rFont val="Arial"/>
        <family val="2"/>
      </rPr>
      <t xml:space="preserve"> </t>
    </r>
    <r>
      <rPr>
        <sz val="11"/>
        <color theme="1"/>
        <rFont val="Arial"/>
        <family val="2"/>
      </rPr>
      <t xml:space="preserve">The first row has been filled in as an example. Please delete this before inputting your data </t>
    </r>
  </si>
  <si>
    <t>Country origin</t>
  </si>
  <si>
    <t>Supplier</t>
  </si>
  <si>
    <t>Date of purchase</t>
  </si>
  <si>
    <t>Converted value</t>
  </si>
  <si>
    <t>USA</t>
  </si>
  <si>
    <r>
      <t>•</t>
    </r>
    <r>
      <rPr>
        <i/>
        <sz val="11"/>
        <color theme="1"/>
        <rFont val="Arial"/>
        <family val="2"/>
      </rPr>
      <t xml:space="preserve"> Please enter your figures as percentages</t>
    </r>
  </si>
  <si>
    <t>Profit margins</t>
  </si>
  <si>
    <t>Overall profitability of the company</t>
  </si>
  <si>
    <t>Profitability of goods concerned and the like goods</t>
  </si>
  <si>
    <t>Profitability of domestic sales of the like goods</t>
  </si>
  <si>
    <t>Profitability of export sales of goods concerned</t>
  </si>
  <si>
    <t> </t>
  </si>
  <si>
    <t>CTM in Domestic Market</t>
  </si>
  <si>
    <r>
      <rPr>
        <sz val="11"/>
        <color rgb="FF000000"/>
        <rFont val="Aptos Narrow"/>
        <family val="2"/>
      </rPr>
      <t>▪  I</t>
    </r>
    <r>
      <rPr>
        <sz val="11"/>
        <color rgb="FF000000"/>
        <rFont val="Arial"/>
        <family val="2"/>
      </rPr>
      <t>n Table A, provide in the 'All goods' row, the total cost to make in the domestic market by cost type, for all goods produced by your company or an associated party during the POI.</t>
    </r>
  </si>
  <si>
    <r>
      <rPr>
        <sz val="11"/>
        <color rgb="FF000000"/>
        <rFont val="Aptos Narrow"/>
        <family val="2"/>
      </rPr>
      <t>▪</t>
    </r>
    <r>
      <rPr>
        <sz val="11"/>
        <color rgb="FF000000"/>
        <rFont val="Arial"/>
        <family val="2"/>
      </rPr>
      <t xml:space="preserve"> In Table B, provide the cost to make in the domestic market by cost type, by PCN for all like goods produced by your company or an associated party during the POI.</t>
    </r>
  </si>
  <si>
    <r>
      <rPr>
        <sz val="11"/>
        <color rgb="FF000000"/>
        <rFont val="Aptos Narrow"/>
        <family val="2"/>
      </rPr>
      <t>▪</t>
    </r>
    <r>
      <rPr>
        <sz val="11"/>
        <color rgb="FF000000"/>
        <rFont val="Arial"/>
        <family val="2"/>
      </rPr>
      <t xml:space="preserve"> All figures should be reported net of recoverable tax.</t>
    </r>
  </si>
  <si>
    <r>
      <rPr>
        <sz val="11"/>
        <color rgb="FF000000"/>
        <rFont val="Aptos Narrow"/>
        <family val="2"/>
      </rPr>
      <t xml:space="preserve">▪ </t>
    </r>
    <r>
      <rPr>
        <sz val="11"/>
        <color rgb="FF000000"/>
        <rFont val="Arial"/>
        <family val="2"/>
      </rPr>
      <t>Add additional columns where necessary e.g. additional material or overhead costs.</t>
    </r>
  </si>
  <si>
    <r>
      <rPr>
        <sz val="11"/>
        <color rgb="FF000000"/>
        <rFont val="Aptos Narrow"/>
        <family val="2"/>
      </rPr>
      <t>▪</t>
    </r>
    <r>
      <rPr>
        <sz val="11"/>
        <color rgb="FF000000"/>
        <rFont val="Arial"/>
        <family val="2"/>
      </rPr>
      <t xml:space="preserve"> Adapt the headings of each column (e.g. raw materials, energy)  to suit the naming conventions of your own cost accounting system.</t>
    </r>
  </si>
  <si>
    <r>
      <rPr>
        <sz val="11"/>
        <color rgb="FF000000"/>
        <rFont val="Aptos Narrow"/>
        <family val="2"/>
      </rPr>
      <t>▪</t>
    </r>
    <r>
      <rPr>
        <sz val="9"/>
        <color rgb="FF000000"/>
        <rFont val="Arial"/>
        <family val="2"/>
      </rPr>
      <t xml:space="preserve"> </t>
    </r>
    <r>
      <rPr>
        <sz val="11"/>
        <color rgb="FF000000"/>
        <rFont val="Arial"/>
        <family val="2"/>
      </rPr>
      <t>In the second table, please provide the data by quarter year and create more PCN rows where necessary.</t>
    </r>
  </si>
  <si>
    <r>
      <rPr>
        <sz val="11"/>
        <color rgb="FF000000"/>
        <rFont val="Aptos Narrow"/>
        <family val="2"/>
      </rPr>
      <t>▪</t>
    </r>
    <r>
      <rPr>
        <sz val="11"/>
        <color rgb="FF000000"/>
        <rFont val="Arial"/>
        <family val="2"/>
      </rPr>
      <t xml:space="preserve"> </t>
    </r>
    <r>
      <rPr>
        <b/>
        <sz val="11"/>
        <color rgb="FF000000"/>
        <rFont val="Arial"/>
        <family val="2"/>
      </rPr>
      <t>In Tables A&amp;B, delete the example row before populating.</t>
    </r>
  </si>
  <si>
    <t>Accounting currency</t>
  </si>
  <si>
    <t>Units of volume</t>
  </si>
  <si>
    <t>Table A: Costs to Make in domestic markets for all goods.</t>
  </si>
  <si>
    <t>Period</t>
  </si>
  <si>
    <t>Qty produced (MT)</t>
  </si>
  <si>
    <t>Raw material 1 (Specify)</t>
  </si>
  <si>
    <t>Raw material 2 (specify)</t>
  </si>
  <si>
    <t>Raw material 3 (specify)</t>
  </si>
  <si>
    <t>Raw material 4 (specify)</t>
  </si>
  <si>
    <t>Raw material 5 (specify)</t>
  </si>
  <si>
    <t>Direct labour cost</t>
  </si>
  <si>
    <t>Direct Energy Costs</t>
  </si>
  <si>
    <t>Other direct costs (specify)</t>
  </si>
  <si>
    <t>Manufacturing overhead 1 (specify)</t>
  </si>
  <si>
    <t>Manufacturing overhead 2 (specify)</t>
  </si>
  <si>
    <t>Manufacturing overhead 3 (specify)</t>
  </si>
  <si>
    <t>Other costs (specify)</t>
  </si>
  <si>
    <t>Q1 (January - March 2025)</t>
  </si>
  <si>
    <t>Q2 (April - June 2025)</t>
  </si>
  <si>
    <t>Q3 (July - September 2025)</t>
  </si>
  <si>
    <t>Q4 (October - December 2025)</t>
  </si>
  <si>
    <t>All PCNs</t>
  </si>
  <si>
    <t>Table B: Costs to Make in domestic markets by PCN for all like goods</t>
  </si>
  <si>
    <t>Model number</t>
  </si>
  <si>
    <t>Raw material 1 (specify)</t>
  </si>
  <si>
    <t>Example Remove prior to submission</t>
  </si>
  <si>
    <t>ABC123</t>
  </si>
  <si>
    <t>Model 10X</t>
  </si>
  <si>
    <t>D12.2 - CTM in the UK Market</t>
  </si>
  <si>
    <t>Indicate currency here</t>
  </si>
  <si>
    <t>* Create more PCN columns where necessary</t>
  </si>
  <si>
    <t>PCN 1</t>
  </si>
  <si>
    <t>PCN 2</t>
  </si>
  <si>
    <t>PCN 3</t>
  </si>
  <si>
    <t>(I) Manufacturing costs</t>
  </si>
  <si>
    <t>(A) Direct costs</t>
  </si>
  <si>
    <t>Material 1</t>
  </si>
  <si>
    <t>Material 2</t>
  </si>
  <si>
    <t>Material 3</t>
  </si>
  <si>
    <t>Material 4</t>
  </si>
  <si>
    <t>-</t>
  </si>
  <si>
    <t>Total for (A)</t>
  </si>
  <si>
    <t>(B) Manufacturing overheads</t>
  </si>
  <si>
    <t>Indirect labour</t>
  </si>
  <si>
    <t>Rent/lease</t>
  </si>
  <si>
    <t>Maintenance &amp; repairs</t>
  </si>
  <si>
    <t>Energy costs</t>
  </si>
  <si>
    <t>Total for (B)</t>
  </si>
  <si>
    <t>(C) Total of manufacturing cost (A+B)</t>
  </si>
  <si>
    <t>Quantity produced (UNITXXX)</t>
  </si>
  <si>
    <t>Manufacturing cost per unit</t>
  </si>
  <si>
    <t>AS&amp;G in domestic market</t>
  </si>
  <si>
    <r>
      <rPr>
        <sz val="11"/>
        <color rgb="FF000000"/>
        <rFont val="Aptos Narrow"/>
        <family val="2"/>
      </rPr>
      <t>▪</t>
    </r>
    <r>
      <rPr>
        <sz val="11"/>
        <color rgb="FF000000"/>
        <rFont val="Arial"/>
        <family val="2"/>
      </rPr>
      <t xml:space="preserve"> In Table A, in the 'All goods' row, provide the total cost to sell by cost type, for all goods sold during the Period of Investigation (POI).</t>
    </r>
  </si>
  <si>
    <r>
      <rPr>
        <sz val="11"/>
        <color rgb="FF000000"/>
        <rFont val="Aptos Narrow"/>
        <family val="2"/>
      </rPr>
      <t>▪</t>
    </r>
    <r>
      <rPr>
        <sz val="11"/>
        <color rgb="FF000000"/>
        <rFont val="Arial"/>
        <family val="2"/>
      </rPr>
      <t xml:space="preserve"> In Table B, provide the total cost to sell by cost type, by PCN for all like goods sold during the POI.</t>
    </r>
  </si>
  <si>
    <r>
      <rPr>
        <sz val="11"/>
        <color rgb="FF000000"/>
        <rFont val="Aptos Narrow"/>
        <family val="2"/>
      </rPr>
      <t>▪</t>
    </r>
    <r>
      <rPr>
        <sz val="11"/>
        <color rgb="FF000000"/>
        <rFont val="Arial"/>
        <family val="2"/>
      </rPr>
      <t xml:space="preserve"> Note: the AS&amp;G figure should reconcile to the trial balance and/or income statement.</t>
    </r>
  </si>
  <si>
    <r>
      <rPr>
        <b/>
        <sz val="11"/>
        <color rgb="FF000000"/>
        <rFont val="Aptos Narrow"/>
        <family val="2"/>
      </rPr>
      <t>▪</t>
    </r>
    <r>
      <rPr>
        <b/>
        <sz val="11"/>
        <color rgb="FF000000"/>
        <rFont val="Arial"/>
        <family val="2"/>
      </rPr>
      <t xml:space="preserve"> </t>
    </r>
    <r>
      <rPr>
        <sz val="11"/>
        <color rgb="FF000000"/>
        <rFont val="Arial"/>
        <family val="2"/>
      </rPr>
      <t>Do NOT input data into the cells coloured yellow. The cells coloured yellow are automatically calculated.</t>
    </r>
  </si>
  <si>
    <r>
      <rPr>
        <sz val="11"/>
        <color rgb="FF000000"/>
        <rFont val="Aptos Narrow"/>
        <family val="2"/>
      </rPr>
      <t>▪</t>
    </r>
    <r>
      <rPr>
        <sz val="11"/>
        <color rgb="FF000000"/>
        <rFont val="Arial"/>
        <family val="2"/>
      </rPr>
      <t xml:space="preserve"> Add additional columns where necessary for further breakdown of cost types.</t>
    </r>
  </si>
  <si>
    <r>
      <rPr>
        <sz val="11"/>
        <color rgb="FF000000"/>
        <rFont val="Aptos Narrow"/>
        <family val="2"/>
      </rPr>
      <t>▪</t>
    </r>
    <r>
      <rPr>
        <sz val="11"/>
        <color rgb="FF000000"/>
        <rFont val="Arial"/>
        <family val="2"/>
      </rPr>
      <t xml:space="preserve"> Adapt the headings of each column to suit the categorisation of your own cost accounting system.</t>
    </r>
  </si>
  <si>
    <r>
      <rPr>
        <sz val="11"/>
        <color rgb="FF000000"/>
        <rFont val="Aptos Narrow"/>
        <family val="2"/>
      </rPr>
      <t>▪</t>
    </r>
    <r>
      <rPr>
        <sz val="11"/>
        <color rgb="FF000000"/>
        <rFont val="Arial"/>
        <family val="2"/>
      </rPr>
      <t xml:space="preserve"> Create more PCN rows within Table B, if necessary. Please provide this data by quarter year and ensure the PCNs match those included under the CTM in</t>
    </r>
    <r>
      <rPr>
        <sz val="11"/>
        <color rgb="FFFF0000"/>
        <rFont val="Arial"/>
        <family val="2"/>
      </rPr>
      <t xml:space="preserve"> </t>
    </r>
    <r>
      <rPr>
        <sz val="11"/>
        <color rgb="FF000000"/>
        <rFont val="Arial"/>
        <family val="2"/>
      </rPr>
      <t>domestic market.</t>
    </r>
  </si>
  <si>
    <r>
      <rPr>
        <b/>
        <sz val="11"/>
        <color rgb="FF000000"/>
        <rFont val="Aptos Narrow"/>
        <family val="2"/>
      </rPr>
      <t>▪</t>
    </r>
    <r>
      <rPr>
        <b/>
        <sz val="11"/>
        <color rgb="FF000000"/>
        <rFont val="Arial"/>
        <family val="2"/>
      </rPr>
      <t xml:space="preserve"> In Table B, delete the example row before populating.</t>
    </r>
  </si>
  <si>
    <t>Table A: AS&amp;G costs in domestic markets for all goods.</t>
  </si>
  <si>
    <t>Units sold (mt)</t>
  </si>
  <si>
    <t>Indirect labour cost</t>
  </si>
  <si>
    <t>Indirect Energy Costs</t>
  </si>
  <si>
    <t>Land Costs</t>
  </si>
  <si>
    <t>Finance Costs</t>
  </si>
  <si>
    <t>R&amp;D Costs</t>
  </si>
  <si>
    <t>Other Waste Disposal</t>
  </si>
  <si>
    <t>Domestic freight cost</t>
  </si>
  <si>
    <t>Table B: AS&amp;G costs in domestic markets by PCN</t>
  </si>
  <si>
    <t>Units sold (MT)</t>
  </si>
  <si>
    <t>D13.2 - AS&amp;G in third countries</t>
  </si>
  <si>
    <t>Administration, General &amp; Selling (AG&amp;S) costs</t>
  </si>
  <si>
    <t>(A) Selling costs (please breakdown)</t>
  </si>
  <si>
    <t>Sales commissions</t>
  </si>
  <si>
    <t xml:space="preserve">Supply and client </t>
  </si>
  <si>
    <t>(B) Administrative &amp; general costs (please breakdown)</t>
  </si>
  <si>
    <t xml:space="preserve">Non-production staff salaries </t>
  </si>
  <si>
    <t>Marketing and advertising</t>
  </si>
  <si>
    <t>(C) Others</t>
  </si>
  <si>
    <t>Financial costs (e.g. interest)</t>
  </si>
  <si>
    <t>R&amp;D and innovation</t>
  </si>
  <si>
    <t>Total for (C)</t>
  </si>
  <si>
    <t>Quantity sold</t>
  </si>
  <si>
    <t>Total cost to sell (A+B+C)</t>
  </si>
  <si>
    <t>Cost to sell per unit</t>
  </si>
  <si>
    <t>Total cost to make and sell per unit (using total CTM from D12.3 and total AS&amp;G from D13.3)</t>
  </si>
  <si>
    <t>D13.2 - AS&amp;G for the UK market</t>
  </si>
  <si>
    <r>
      <t>Quantity sold (</t>
    </r>
    <r>
      <rPr>
        <sz val="11"/>
        <color rgb="FFFF0000"/>
        <rFont val="Arial"/>
        <family val="2"/>
      </rPr>
      <t>UNITXXX</t>
    </r>
    <r>
      <rPr>
        <sz val="11"/>
        <color theme="1"/>
        <rFont val="Arial"/>
        <family val="2"/>
      </rPr>
      <t>)</t>
    </r>
  </si>
  <si>
    <t>Total cost to make and sell per unit (using total CTM from D12.2 and total AS&amp;G from D13.2)</t>
  </si>
  <si>
    <t>• Please input details for all purchases of materials where the material type accounts for over 5% of total cost to make and sell during the POI (1% for energy)</t>
  </si>
  <si>
    <t>• The first line has been filled in as an example - please delete before submission</t>
  </si>
  <si>
    <t>(I) Supplier information</t>
  </si>
  <si>
    <t>(II) Purchase information</t>
  </si>
  <si>
    <t>Material type</t>
  </si>
  <si>
    <t>Products using material</t>
  </si>
  <si>
    <t>Contact name of supplier</t>
  </si>
  <si>
    <t>Address of supplier</t>
  </si>
  <si>
    <t>Country of manufacture</t>
  </si>
  <si>
    <t>Is the supplier a State Owned Entity?</t>
  </si>
  <si>
    <t>Is this an associated supplier?</t>
  </si>
  <si>
    <t>Does the supplier manufacture/produce the raw material?</t>
  </si>
  <si>
    <t>If the supplier doesn't manufacture/
produce, what's the name of the company that does</t>
  </si>
  <si>
    <t>Is this an associated manufacturer/producer, or an SOE?</t>
  </si>
  <si>
    <t>Invoice Number</t>
  </si>
  <si>
    <t>Date of Invoice</t>
  </si>
  <si>
    <t>Quantity</t>
  </si>
  <si>
    <t>Quantity (Unit of measurement)</t>
  </si>
  <si>
    <t>Purchase price (excl. VAT)</t>
  </si>
  <si>
    <t>Unit price (excl. VAT)</t>
  </si>
  <si>
    <t>Purchase price in accounting currency (excl. VAT) 
USD</t>
  </si>
  <si>
    <t>Reduced price or other benefit received?</t>
  </si>
  <si>
    <t>File name for attachments containing contractual agreement</t>
  </si>
  <si>
    <t>If purchased imported materials, explain the reason.</t>
  </si>
  <si>
    <t>Flower seeds</t>
  </si>
  <si>
    <t>All Goods</t>
  </si>
  <si>
    <t>Plant Agents</t>
  </si>
  <si>
    <t>Edward Black</t>
  </si>
  <si>
    <t>No. 123 Flower Road
London</t>
  </si>
  <si>
    <t>UK</t>
  </si>
  <si>
    <t>No</t>
  </si>
  <si>
    <t>Yes</t>
  </si>
  <si>
    <t>N.A.</t>
  </si>
  <si>
    <t>Annex 5.2 - Direct labour</t>
  </si>
  <si>
    <t>• Please input details of the actual verifiable monthly direct labour costs for the like goods for POI.</t>
  </si>
  <si>
    <t>Monthly direct labour cost</t>
  </si>
  <si>
    <t>Additional PCNs as necessary</t>
  </si>
  <si>
    <t>Ref.</t>
  </si>
  <si>
    <t>PCN X</t>
  </si>
  <si>
    <t>Month 1 (specify)</t>
  </si>
  <si>
    <t>Month 2 (specify)</t>
  </si>
  <si>
    <t>Month 3 (specify)</t>
  </si>
  <si>
    <t>Month 4 (specify)</t>
  </si>
  <si>
    <t>Month 5 (specify)</t>
  </si>
  <si>
    <t>Month 6 (specify)</t>
  </si>
  <si>
    <t>Month 7 (specify)</t>
  </si>
  <si>
    <t>Month 8 (specify)</t>
  </si>
  <si>
    <t>Month 9 (specify)</t>
  </si>
  <si>
    <t>Month 10 (specify)</t>
  </si>
  <si>
    <t>Month 11 (specify)</t>
  </si>
  <si>
    <t>Month 12 (specify)</t>
  </si>
  <si>
    <t>Total direct labour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</si>
</sst>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00_-;\-* #,##0.0000_-;_-* &quot;-&quot;??_-;_-@_-"/>
    <numFmt numFmtId="165" formatCode="0.0"/>
    <numFmt numFmtId="166" formatCode="_-* #,##0_-;\-* #,##0_-;_-* &quot;-&quot;??_-;_-@_-"/>
    <numFmt numFmtId="167" formatCode="0.0000"/>
    <numFmt numFmtId="168" formatCode="0.0%"/>
    <numFmt numFmtId="169" formatCode="#,##0;\(#,##0\);\-"/>
    <numFmt numFmtId="170" formatCode="#,##0.00;&quot;(&quot;#,##0.00&quot;)&quot;;&quot;-&quot;"/>
  </numFmts>
  <fonts count="53">
    <font>
      <sz val="11"/>
      <color theme="1"/>
      <name val="Calibri"/>
      <family val="2"/>
      <scheme val="minor"/>
    </font>
    <font>
      <u/>
      <sz val="11"/>
      <color theme="10"/>
      <name val="Calibri"/>
      <family val="2"/>
      <scheme val="minor"/>
    </font>
    <font>
      <sz val="11"/>
      <color theme="1"/>
      <name val="Calibri"/>
      <family val="2"/>
      <scheme val="minor"/>
    </font>
    <font>
      <sz val="11"/>
      <color theme="1"/>
      <name val="Arial"/>
      <family val="2"/>
    </font>
    <font>
      <b/>
      <sz val="11"/>
      <color theme="1"/>
      <name val="Arial"/>
      <family val="2"/>
    </font>
    <font>
      <b/>
      <sz val="11"/>
      <color rgb="FFFF0000"/>
      <name val="Arial"/>
      <family val="2"/>
    </font>
    <font>
      <sz val="11"/>
      <color rgb="FF000000"/>
      <name val="Arial"/>
      <family val="2"/>
    </font>
    <font>
      <b/>
      <i/>
      <sz val="11"/>
      <color rgb="FFFF0000"/>
      <name val="Arial"/>
      <family val="2"/>
    </font>
    <font>
      <sz val="10"/>
      <name val="Arial"/>
      <family val="2"/>
    </font>
    <font>
      <i/>
      <sz val="11"/>
      <color theme="1"/>
      <name val="Arial"/>
      <family val="2"/>
    </font>
    <font>
      <sz val="11"/>
      <color rgb="FFFF0000"/>
      <name val="Arial"/>
      <family val="2"/>
    </font>
    <font>
      <b/>
      <sz val="14"/>
      <color theme="1"/>
      <name val="Arial"/>
      <family val="2"/>
    </font>
    <font>
      <b/>
      <u/>
      <sz val="11"/>
      <color theme="1"/>
      <name val="Arial"/>
      <family val="2"/>
    </font>
    <font>
      <sz val="11"/>
      <name val="Arial"/>
      <family val="2"/>
    </font>
    <font>
      <i/>
      <u/>
      <sz val="11"/>
      <color theme="10"/>
      <name val="Arial"/>
      <family val="2"/>
    </font>
    <font>
      <i/>
      <sz val="11"/>
      <color rgb="FFFF0000"/>
      <name val="Arial"/>
      <family val="2"/>
    </font>
    <font>
      <b/>
      <i/>
      <sz val="11"/>
      <color theme="1"/>
      <name val="Arial"/>
      <family val="2"/>
    </font>
    <font>
      <b/>
      <sz val="11"/>
      <name val="Arial"/>
      <family val="2"/>
    </font>
    <font>
      <b/>
      <sz val="11"/>
      <color rgb="FF000000"/>
      <name val="Arial"/>
      <family val="2"/>
    </font>
    <font>
      <i/>
      <sz val="11"/>
      <color rgb="FF000000"/>
      <name val="Arial"/>
      <family val="2"/>
    </font>
    <font>
      <b/>
      <i/>
      <sz val="11"/>
      <color rgb="FF000000"/>
      <name val="Arial"/>
      <family val="2"/>
    </font>
    <font>
      <b/>
      <u/>
      <sz val="11"/>
      <color theme="10"/>
      <name val="Arial"/>
      <family val="2"/>
    </font>
    <font>
      <b/>
      <sz val="14"/>
      <color theme="0"/>
      <name val="Arial"/>
      <family val="2"/>
    </font>
    <font>
      <b/>
      <sz val="11"/>
      <color theme="0"/>
      <name val="Arial"/>
      <family val="2"/>
    </font>
    <font>
      <b/>
      <i/>
      <sz val="11"/>
      <color theme="0"/>
      <name val="Arial"/>
      <family val="2"/>
    </font>
    <font>
      <b/>
      <i/>
      <sz val="11"/>
      <color rgb="FFFFFFFF"/>
      <name val="Arial"/>
      <family val="2"/>
    </font>
    <font>
      <sz val="11"/>
      <color rgb="FF000000"/>
      <name val="Calibri"/>
      <family val="2"/>
    </font>
    <font>
      <u/>
      <sz val="11"/>
      <color rgb="FF0563C1"/>
      <name val="Calibri"/>
      <family val="2"/>
    </font>
    <font>
      <b/>
      <u/>
      <sz val="11"/>
      <color rgb="FF0563C1"/>
      <name val="Arial"/>
      <family val="2"/>
    </font>
    <font>
      <b/>
      <sz val="14"/>
      <color rgb="FFFFFFFF"/>
      <name val="Arial"/>
      <family val="2"/>
    </font>
    <font>
      <b/>
      <sz val="11"/>
      <color rgb="FFFFFFFF"/>
      <name val="Arial"/>
      <family val="2"/>
    </font>
    <font>
      <b/>
      <u/>
      <sz val="11"/>
      <color rgb="FF000000"/>
      <name val="Arial"/>
      <family val="2"/>
    </font>
    <font>
      <sz val="8"/>
      <name val="Calibri"/>
      <family val="2"/>
      <scheme val="minor"/>
    </font>
    <font>
      <i/>
      <sz val="11"/>
      <name val="Arial"/>
      <family val="2"/>
    </font>
    <font>
      <sz val="11"/>
      <color rgb="FFFFFFFF"/>
      <name val="Calibri"/>
      <family val="2"/>
      <scheme val="minor"/>
    </font>
    <font>
      <sz val="11"/>
      <color theme="1"/>
      <name val="Calibri"/>
      <family val="2"/>
    </font>
    <font>
      <sz val="9.9"/>
      <color theme="1"/>
      <name val="Arial"/>
      <family val="2"/>
    </font>
    <font>
      <sz val="9.9"/>
      <color rgb="FF000000"/>
      <name val="Arial"/>
      <family val="2"/>
    </font>
    <font>
      <i/>
      <sz val="8.8000000000000007"/>
      <color theme="1"/>
      <name val="Arial"/>
      <family val="2"/>
    </font>
    <font>
      <sz val="9"/>
      <color indexed="81"/>
      <name val="Tahoma"/>
      <family val="2"/>
    </font>
    <font>
      <u/>
      <sz val="11"/>
      <color theme="1"/>
      <name val="Arial"/>
      <family val="2"/>
    </font>
    <font>
      <sz val="9.35"/>
      <color theme="1"/>
      <name val="Arial"/>
      <family val="2"/>
    </font>
    <font>
      <b/>
      <sz val="10"/>
      <color indexed="81"/>
      <name val="Tahoma"/>
      <family val="2"/>
    </font>
    <font>
      <u/>
      <sz val="11"/>
      <color theme="10"/>
      <name val="Arial"/>
      <family val="2"/>
    </font>
    <font>
      <i/>
      <sz val="11"/>
      <color rgb="FF7F7F7F"/>
      <name val="Calibri"/>
      <family val="2"/>
      <scheme val="minor"/>
    </font>
    <font>
      <b/>
      <u/>
      <sz val="12"/>
      <color rgb="FF0563C1"/>
      <name val="Arial"/>
      <family val="2"/>
    </font>
    <font>
      <sz val="11"/>
      <color rgb="FF000000"/>
      <name val="Aptos Narrow"/>
      <family val="2"/>
    </font>
    <font>
      <sz val="9"/>
      <color rgb="FF000000"/>
      <name val="Arial"/>
      <family val="2"/>
    </font>
    <font>
      <i/>
      <sz val="11"/>
      <color rgb="FF7F7F7F"/>
      <name val="Calibri"/>
      <family val="2"/>
    </font>
    <font>
      <b/>
      <sz val="11"/>
      <color rgb="FF000000"/>
      <name val="Aptos Narrow"/>
      <family val="2"/>
    </font>
    <font>
      <i/>
      <sz val="11"/>
      <color rgb="FFFF0000"/>
      <name val="Calibri"/>
      <family val="2"/>
    </font>
    <font>
      <sz val="10"/>
      <color rgb="FF000000"/>
      <name val="Arial"/>
      <family val="2"/>
    </font>
    <font>
      <b/>
      <sz val="11"/>
      <color theme="1"/>
      <name val="Arial"/>
      <charset val="1"/>
    </font>
  </fonts>
  <fills count="32">
    <fill>
      <patternFill patternType="none"/>
    </fill>
    <fill>
      <patternFill patternType="gray125"/>
    </fill>
    <fill>
      <patternFill patternType="solid">
        <fgColor rgb="FFFFFFFF"/>
        <bgColor indexed="64"/>
      </patternFill>
    </fill>
    <fill>
      <patternFill patternType="solid">
        <fgColor rgb="FFD0CECE"/>
        <bgColor indexed="64"/>
      </patternFill>
    </fill>
    <fill>
      <patternFill patternType="solid">
        <fgColor rgb="FFFFF2CC"/>
        <bgColor indexed="64"/>
      </patternFill>
    </fill>
    <fill>
      <patternFill patternType="solid">
        <fgColor rgb="FFE7E6E6"/>
        <bgColor indexed="64"/>
      </patternFill>
    </fill>
    <fill>
      <patternFill patternType="solid">
        <fgColor rgb="FFBFBFBF"/>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rgb="FFFFFFFF"/>
        <bgColor rgb="FFFFFFFF"/>
      </patternFill>
    </fill>
    <fill>
      <patternFill patternType="solid">
        <fgColor rgb="FF548235"/>
        <bgColor rgb="FF548235"/>
      </patternFill>
    </fill>
    <fill>
      <patternFill patternType="solid">
        <fgColor rgb="FFD0CECE"/>
        <bgColor rgb="FFD0CECE"/>
      </patternFill>
    </fill>
    <fill>
      <patternFill patternType="solid">
        <fgColor rgb="FFE7E6E6"/>
        <bgColor rgb="FFE7E6E6"/>
      </patternFill>
    </fill>
    <fill>
      <patternFill patternType="solid">
        <fgColor rgb="FFFFF2CC"/>
        <bgColor rgb="FFFFF2CC"/>
      </patternFill>
    </fill>
    <fill>
      <patternFill patternType="solid">
        <fgColor theme="0"/>
        <bgColor rgb="FFFFFFFF"/>
      </patternFill>
    </fill>
    <fill>
      <patternFill patternType="solid">
        <fgColor theme="2"/>
        <bgColor indexed="64"/>
      </patternFill>
    </fill>
    <fill>
      <patternFill patternType="solid">
        <fgColor rgb="FFD9D9D9"/>
        <bgColor indexed="64"/>
      </patternFill>
    </fill>
    <fill>
      <patternFill patternType="solid">
        <fgColor rgb="FFCC0320"/>
        <bgColor indexed="64"/>
      </patternFill>
    </fill>
    <fill>
      <patternFill patternType="solid">
        <fgColor rgb="FF548235"/>
        <bgColor indexed="64"/>
      </patternFill>
    </fill>
    <fill>
      <patternFill patternType="solid">
        <fgColor rgb="FFF6FCDA"/>
        <bgColor indexed="64"/>
      </patternFill>
    </fill>
    <fill>
      <patternFill patternType="solid">
        <fgColor rgb="FFF6FCDA"/>
        <bgColor rgb="FF000000"/>
      </patternFill>
    </fill>
    <fill>
      <patternFill patternType="solid">
        <fgColor rgb="FFFFFFFF"/>
        <bgColor rgb="FF000000"/>
      </patternFill>
    </fill>
    <fill>
      <patternFill patternType="solid">
        <fgColor rgb="FFE7E6E6"/>
        <bgColor rgb="FF000000"/>
      </patternFill>
    </fill>
    <fill>
      <patternFill patternType="solid">
        <fgColor rgb="FFFFF2CC"/>
        <bgColor rgb="FF000000"/>
      </patternFill>
    </fill>
    <fill>
      <patternFill patternType="solid">
        <fgColor theme="0" tint="-0.14999847407452621"/>
        <bgColor indexed="64"/>
      </patternFill>
    </fill>
    <fill>
      <patternFill patternType="solid">
        <fgColor rgb="FFD0CECE"/>
        <bgColor rgb="FF000000"/>
      </patternFill>
    </fill>
    <fill>
      <patternFill patternType="solid">
        <fgColor theme="7" tint="0.79998168889431442"/>
        <bgColor indexed="64"/>
      </patternFill>
    </fill>
    <fill>
      <patternFill patternType="solid">
        <fgColor rgb="FFD9D9D9"/>
        <bgColor rgb="FFD9D9D9"/>
      </patternFill>
    </fill>
    <fill>
      <patternFill patternType="solid">
        <fgColor theme="0"/>
        <bgColor rgb="FFD9D9D9"/>
      </patternFill>
    </fill>
    <fill>
      <patternFill patternType="solid">
        <fgColor theme="7" tint="0.79998168889431442"/>
        <bgColor rgb="FFFFFFFF"/>
      </patternFill>
    </fill>
  </fills>
  <borders count="2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style="medium">
        <color rgb="FF000000"/>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right style="thin">
        <color rgb="FF000000"/>
      </right>
      <top style="thin">
        <color rgb="FF000000"/>
      </top>
      <bottom style="thin">
        <color rgb="FF000000"/>
      </bottom>
      <diagonal/>
    </border>
    <border>
      <left/>
      <right/>
      <top style="medium">
        <color indexed="64"/>
      </top>
      <bottom style="thin">
        <color rgb="FF000000"/>
      </bottom>
      <diagonal/>
    </border>
    <border>
      <left style="medium">
        <color rgb="FF000000"/>
      </left>
      <right/>
      <top style="medium">
        <color indexed="64"/>
      </top>
      <bottom/>
      <diagonal/>
    </border>
    <border>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top style="thin">
        <color rgb="FF000000"/>
      </top>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bottom style="medium">
        <color rgb="FF000000"/>
      </bottom>
      <diagonal/>
    </border>
    <border>
      <left/>
      <right/>
      <top style="thin">
        <color rgb="FF000000"/>
      </top>
      <bottom style="thin">
        <color rgb="FF000000"/>
      </bottom>
      <diagonal/>
    </border>
    <border>
      <left style="thin">
        <color rgb="FF000000"/>
      </left>
      <right/>
      <top style="medium">
        <color rgb="FF000000"/>
      </top>
      <bottom/>
      <diagonal/>
    </border>
    <border>
      <left/>
      <right/>
      <top style="thin">
        <color rgb="FF000000"/>
      </top>
      <bottom style="medium">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style="thin">
        <color rgb="FF000000"/>
      </left>
      <right/>
      <top style="medium">
        <color rgb="FF000000"/>
      </top>
      <bottom style="thin">
        <color rgb="FF000000"/>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rgb="FF000000"/>
      </left>
      <right style="medium">
        <color rgb="FF000000"/>
      </right>
      <top style="thin">
        <color rgb="FF000000"/>
      </top>
      <bottom/>
      <diagonal/>
    </border>
    <border>
      <left style="thin">
        <color rgb="FF000000"/>
      </left>
      <right/>
      <top/>
      <bottom/>
      <diagonal/>
    </border>
    <border>
      <left style="thin">
        <color rgb="FF000000"/>
      </left>
      <right style="medium">
        <color rgb="FF000000"/>
      </right>
      <top style="medium">
        <color rgb="FF000000"/>
      </top>
      <bottom/>
      <diagonal/>
    </border>
    <border>
      <left/>
      <right/>
      <top style="medium">
        <color rgb="FF000000"/>
      </top>
      <bottom style="medium">
        <color indexed="64"/>
      </bottom>
      <diagonal/>
    </border>
    <border>
      <left/>
      <right style="medium">
        <color rgb="FF000000"/>
      </right>
      <top/>
      <bottom style="medium">
        <color rgb="FF000000"/>
      </bottom>
      <diagonal/>
    </border>
    <border>
      <left style="medium">
        <color indexed="64"/>
      </left>
      <right/>
      <top/>
      <bottom style="thin">
        <color rgb="FF000000"/>
      </bottom>
      <diagonal/>
    </border>
    <border>
      <left/>
      <right style="thin">
        <color rgb="FF000000"/>
      </right>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indexed="64"/>
      </top>
      <bottom style="thin">
        <color rgb="FF000000"/>
      </bottom>
      <diagonal/>
    </border>
    <border>
      <left/>
      <right/>
      <top style="medium">
        <color rgb="FF000000"/>
      </top>
      <bottom style="thin">
        <color rgb="FF000000"/>
      </bottom>
      <diagonal/>
    </border>
    <border>
      <left/>
      <right/>
      <top/>
      <bottom style="medium">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indexed="64"/>
      </top>
      <bottom style="thin">
        <color rgb="FF000000"/>
      </bottom>
      <diagonal/>
    </border>
    <border>
      <left/>
      <right style="medium">
        <color rgb="FF000000"/>
      </right>
      <top style="medium">
        <color indexed="64"/>
      </top>
      <bottom/>
      <diagonal/>
    </border>
    <border>
      <left/>
      <right/>
      <top/>
      <bottom style="thin">
        <color rgb="FF000000"/>
      </bottom>
      <diagonal/>
    </border>
    <border>
      <left style="thin">
        <color rgb="FF000000"/>
      </left>
      <right/>
      <top/>
      <bottom style="medium">
        <color rgb="FF000000"/>
      </bottom>
      <diagonal/>
    </border>
    <border>
      <left style="thin">
        <color rgb="FF000000"/>
      </left>
      <right/>
      <top style="medium">
        <color indexed="64"/>
      </top>
      <bottom style="thin">
        <color rgb="FF000000"/>
      </bottom>
      <diagonal/>
    </border>
    <border>
      <left style="medium">
        <color indexed="64"/>
      </left>
      <right/>
      <top style="medium">
        <color indexed="64"/>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indexed="64"/>
      </right>
      <top/>
      <bottom style="thin">
        <color rgb="FF000000"/>
      </bottom>
      <diagonal/>
    </border>
    <border>
      <left style="medium">
        <color rgb="FF000000"/>
      </left>
      <right style="medium">
        <color rgb="FF000000"/>
      </right>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bottom style="medium">
        <color indexed="64"/>
      </bottom>
      <diagonal/>
    </border>
    <border>
      <left/>
      <right style="thin">
        <color rgb="FF000000"/>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rgb="FF000000"/>
      </top>
      <bottom/>
      <diagonal/>
    </border>
    <border>
      <left/>
      <right style="thin">
        <color rgb="FF000000"/>
      </right>
      <top style="medium">
        <color rgb="FF000000"/>
      </top>
      <bottom/>
      <diagonal/>
    </border>
    <border>
      <left style="medium">
        <color indexed="64"/>
      </left>
      <right style="thin">
        <color rgb="FF000000"/>
      </right>
      <top style="medium">
        <color indexed="64"/>
      </top>
      <bottom/>
      <diagonal/>
    </border>
    <border>
      <left style="medium">
        <color indexed="64"/>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indexed="64"/>
      </right>
      <top style="medium">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medium">
        <color rgb="FF000000"/>
      </top>
      <bottom style="thin">
        <color indexed="64"/>
      </bottom>
      <diagonal/>
    </border>
    <border>
      <left style="thin">
        <color indexed="64"/>
      </left>
      <right/>
      <top style="thin">
        <color indexed="64"/>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indexed="64"/>
      </right>
      <top style="medium">
        <color rgb="FF000000"/>
      </top>
      <bottom/>
      <diagonal/>
    </border>
    <border>
      <left style="thin">
        <color rgb="FF000000"/>
      </left>
      <right style="thin">
        <color indexed="64"/>
      </right>
      <top style="thin">
        <color rgb="FF000000"/>
      </top>
      <bottom style="medium">
        <color rgb="FF000000"/>
      </bottom>
      <diagonal/>
    </border>
    <border>
      <left style="medium">
        <color rgb="FF000000"/>
      </left>
      <right style="medium">
        <color rgb="FF000000"/>
      </right>
      <top/>
      <bottom/>
      <diagonal/>
    </border>
    <border>
      <left style="medium">
        <color indexed="64"/>
      </left>
      <right style="medium">
        <color indexed="64"/>
      </right>
      <top style="medium">
        <color indexed="64"/>
      </top>
      <bottom style="thin">
        <color indexed="64"/>
      </bottom>
      <diagonal/>
    </border>
    <border>
      <left/>
      <right style="thin">
        <color rgb="FF000000"/>
      </right>
      <top style="medium">
        <color indexed="64"/>
      </top>
      <bottom style="medium">
        <color indexed="64"/>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indexed="64"/>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medium">
        <color indexed="64"/>
      </left>
      <right/>
      <top style="medium">
        <color rgb="FF000000"/>
      </top>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thin">
        <color indexed="64"/>
      </right>
      <top style="medium">
        <color rgb="FF000000"/>
      </top>
      <bottom style="medium">
        <color indexed="64"/>
      </bottom>
      <diagonal/>
    </border>
    <border>
      <left style="medium">
        <color indexed="64"/>
      </left>
      <right style="thin">
        <color indexed="64"/>
      </right>
      <top/>
      <bottom style="thin">
        <color rgb="FF000000"/>
      </bottom>
      <diagonal/>
    </border>
    <border>
      <left style="medium">
        <color indexed="64"/>
      </left>
      <right style="thin">
        <color indexed="64"/>
      </right>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thin">
        <color indexed="64"/>
      </right>
      <top/>
      <bottom style="thin">
        <color rgb="FF000000"/>
      </bottom>
      <diagonal/>
    </border>
    <border>
      <left style="thin">
        <color indexed="64"/>
      </left>
      <right style="thin">
        <color indexed="64"/>
      </right>
      <top/>
      <bottom style="medium">
        <color indexed="64"/>
      </bottom>
      <diagonal/>
    </border>
    <border>
      <left style="thin">
        <color rgb="FF000000"/>
      </left>
      <right style="thin">
        <color rgb="FF000000"/>
      </right>
      <top style="medium">
        <color indexed="64"/>
      </top>
      <bottom/>
      <diagonal/>
    </border>
    <border>
      <left style="thin">
        <color rgb="FF000000"/>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rgb="FF000000"/>
      </top>
      <bottom style="medium">
        <color rgb="FF000000"/>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rgb="FF000000"/>
      </bottom>
      <diagonal/>
    </border>
    <border>
      <left style="medium">
        <color indexed="64"/>
      </left>
      <right style="medium">
        <color indexed="64"/>
      </right>
      <top style="medium">
        <color indexed="64"/>
      </top>
      <bottom/>
      <diagonal/>
    </border>
    <border>
      <left/>
      <right style="thin">
        <color rgb="FF000000"/>
      </right>
      <top style="medium">
        <color indexed="64"/>
      </top>
      <bottom/>
      <diagonal/>
    </border>
    <border>
      <left/>
      <right/>
      <top style="thin">
        <color rgb="FF000000"/>
      </top>
      <bottom style="medium">
        <color indexed="64"/>
      </bottom>
      <diagonal/>
    </border>
    <border>
      <left style="medium">
        <color indexed="64"/>
      </left>
      <right style="medium">
        <color indexed="64"/>
      </right>
      <top style="medium">
        <color rgb="FF000000"/>
      </top>
      <bottom/>
      <diagonal/>
    </border>
    <border>
      <left style="medium">
        <color indexed="64"/>
      </left>
      <right style="medium">
        <color indexed="64"/>
      </right>
      <top style="thin">
        <color indexed="64"/>
      </top>
      <bottom style="thin">
        <color rgb="FF000000"/>
      </bottom>
      <diagonal/>
    </border>
    <border>
      <left/>
      <right style="thin">
        <color indexed="64"/>
      </right>
      <top style="medium">
        <color indexed="64"/>
      </top>
      <bottom style="medium">
        <color indexed="64"/>
      </bottom>
      <diagonal/>
    </border>
    <border>
      <left style="thin">
        <color rgb="FF000000"/>
      </left>
      <right style="thin">
        <color indexed="64"/>
      </right>
      <top style="medium">
        <color indexed="64"/>
      </top>
      <bottom style="medium">
        <color indexed="64"/>
      </bottom>
      <diagonal/>
    </border>
    <border>
      <left/>
      <right style="thin">
        <color indexed="64"/>
      </right>
      <top/>
      <bottom style="thin">
        <color rgb="FF000000"/>
      </bottom>
      <diagonal/>
    </border>
    <border>
      <left style="thin">
        <color rgb="FF000000"/>
      </left>
      <right style="thin">
        <color indexed="64"/>
      </right>
      <top/>
      <bottom style="thin">
        <color rgb="FF000000"/>
      </bottom>
      <diagonal/>
    </border>
    <border>
      <left style="medium">
        <color rgb="FF000000"/>
      </left>
      <right style="thin">
        <color rgb="FF000000"/>
      </right>
      <top/>
      <bottom/>
      <diagonal/>
    </border>
    <border>
      <left style="thin">
        <color indexed="64"/>
      </left>
      <right style="medium">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right style="thin">
        <color indexed="64"/>
      </right>
      <top/>
      <bottom style="medium">
        <color rgb="FF000000"/>
      </bottom>
      <diagonal/>
    </border>
    <border>
      <left/>
      <right style="thin">
        <color indexed="64"/>
      </right>
      <top style="medium">
        <color rgb="FF000000"/>
      </top>
      <bottom style="medium">
        <color indexed="64"/>
      </bottom>
      <diagonal/>
    </border>
    <border>
      <left style="thin">
        <color indexed="64"/>
      </left>
      <right style="medium">
        <color indexed="64"/>
      </right>
      <top style="medium">
        <color indexed="64"/>
      </top>
      <bottom style="thin">
        <color rgb="FF000000"/>
      </bottom>
      <diagonal/>
    </border>
    <border>
      <left style="thin">
        <color indexed="64"/>
      </left>
      <right style="medium">
        <color indexed="64"/>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top/>
      <bottom style="thin">
        <color indexed="64"/>
      </bottom>
      <diagonal/>
    </border>
    <border>
      <left/>
      <right style="medium">
        <color rgb="FF000000"/>
      </right>
      <top/>
      <bottom style="thin">
        <color indexed="64"/>
      </bottom>
      <diagonal/>
    </border>
  </borders>
  <cellStyleXfs count="9">
    <xf numFmtId="0" fontId="0" fillId="0" borderId="0"/>
    <xf numFmtId="0" fontId="1"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8" fillId="0" borderId="0"/>
    <xf numFmtId="0" fontId="26" fillId="0" borderId="0"/>
    <xf numFmtId="0" fontId="27" fillId="0" borderId="0" applyNumberFormat="0" applyFill="0" applyBorder="0" applyAlignment="0" applyProtection="0"/>
    <xf numFmtId="0" fontId="34" fillId="19" borderId="19">
      <alignment vertical="center" wrapText="1"/>
    </xf>
    <xf numFmtId="0" fontId="44" fillId="0" borderId="0" applyNumberFormat="0" applyFill="0" applyBorder="0" applyAlignment="0" applyProtection="0"/>
  </cellStyleXfs>
  <cellXfs count="1052">
    <xf numFmtId="0" fontId="0" fillId="0" borderId="0" xfId="0"/>
    <xf numFmtId="0" fontId="3" fillId="0" borderId="0" xfId="0" applyFont="1" applyAlignment="1">
      <alignment horizontal="left" vertical="center"/>
    </xf>
    <xf numFmtId="0" fontId="3" fillId="0" borderId="0" xfId="0" applyFont="1" applyAlignment="1">
      <alignment horizontal="left"/>
    </xf>
    <xf numFmtId="0" fontId="4" fillId="0" borderId="0" xfId="0" applyFont="1" applyAlignment="1">
      <alignment horizontal="left"/>
    </xf>
    <xf numFmtId="0" fontId="3" fillId="0" borderId="51" xfId="0" applyFont="1" applyBorder="1" applyAlignment="1">
      <alignment horizontal="left" wrapText="1"/>
    </xf>
    <xf numFmtId="0" fontId="3" fillId="0" borderId="44" xfId="0" applyFont="1" applyBorder="1" applyAlignment="1">
      <alignment horizontal="left" wrapText="1"/>
    </xf>
    <xf numFmtId="0" fontId="3" fillId="0" borderId="43" xfId="0" applyFont="1" applyBorder="1" applyAlignment="1">
      <alignment horizontal="left" wrapText="1"/>
    </xf>
    <xf numFmtId="0" fontId="3" fillId="0" borderId="52" xfId="0" applyFont="1" applyBorder="1" applyAlignment="1">
      <alignment horizontal="left" wrapText="1"/>
    </xf>
    <xf numFmtId="0" fontId="3" fillId="2" borderId="0" xfId="0" applyFont="1" applyFill="1" applyAlignment="1">
      <alignment horizontal="left"/>
    </xf>
    <xf numFmtId="0" fontId="3" fillId="2" borderId="0" xfId="0" applyFont="1" applyFill="1" applyAlignment="1">
      <alignment horizontal="left" vertical="center"/>
    </xf>
    <xf numFmtId="0" fontId="9" fillId="2" borderId="0" xfId="0" applyFont="1" applyFill="1" applyAlignment="1">
      <alignment horizontal="left"/>
    </xf>
    <xf numFmtId="0" fontId="14" fillId="0" borderId="18" xfId="1" applyFont="1" applyBorder="1" applyAlignment="1">
      <alignment horizontal="left" vertical="center" wrapText="1"/>
    </xf>
    <xf numFmtId="0" fontId="9"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19" xfId="0" applyFont="1" applyBorder="1" applyAlignment="1">
      <alignment horizontal="left" vertical="center"/>
    </xf>
    <xf numFmtId="0" fontId="4" fillId="3" borderId="43" xfId="0" applyFont="1" applyFill="1" applyBorder="1" applyAlignment="1">
      <alignment horizontal="left" vertical="center"/>
    </xf>
    <xf numFmtId="0" fontId="4" fillId="3" borderId="44" xfId="0" applyFont="1" applyFill="1" applyBorder="1" applyAlignment="1">
      <alignment horizontal="left" vertical="center"/>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9" fillId="0" borderId="65" xfId="0" applyFont="1" applyBorder="1" applyAlignment="1">
      <alignment horizontal="left" vertical="center" wrapText="1"/>
    </xf>
    <xf numFmtId="0" fontId="9" fillId="0" borderId="66" xfId="0" applyFont="1" applyBorder="1" applyAlignment="1">
      <alignment horizontal="left" vertical="center" wrapText="1"/>
    </xf>
    <xf numFmtId="0" fontId="3" fillId="0" borderId="67" xfId="0" applyFont="1" applyBorder="1" applyAlignment="1">
      <alignment horizontal="left" vertical="center" wrapText="1"/>
    </xf>
    <xf numFmtId="0" fontId="3" fillId="0" borderId="68" xfId="0" applyFont="1" applyBorder="1" applyAlignment="1">
      <alignment horizontal="left" vertical="center" wrapText="1"/>
    </xf>
    <xf numFmtId="0" fontId="3" fillId="0" borderId="69" xfId="0" applyFont="1" applyBorder="1" applyAlignment="1">
      <alignment horizontal="left" vertical="center" wrapText="1"/>
    </xf>
    <xf numFmtId="0" fontId="3" fillId="0" borderId="70" xfId="0" applyFont="1" applyBorder="1" applyAlignment="1">
      <alignment horizontal="left" vertical="center" wrapText="1"/>
    </xf>
    <xf numFmtId="0" fontId="3" fillId="0" borderId="71" xfId="0" applyFont="1" applyBorder="1" applyAlignment="1">
      <alignment horizontal="left" vertical="center" wrapText="1"/>
    </xf>
    <xf numFmtId="0" fontId="9" fillId="0" borderId="28" xfId="0" applyFont="1" applyBorder="1" applyAlignment="1">
      <alignment horizontal="left" vertical="center" wrapText="1"/>
    </xf>
    <xf numFmtId="0" fontId="3" fillId="0" borderId="27" xfId="0" applyFont="1" applyBorder="1" applyAlignment="1">
      <alignment horizontal="left" vertical="center" wrapText="1"/>
    </xf>
    <xf numFmtId="0" fontId="3" fillId="0" borderId="29" xfId="0" applyFont="1" applyBorder="1" applyAlignment="1">
      <alignment horizontal="left" vertical="center" wrapText="1"/>
    </xf>
    <xf numFmtId="9" fontId="9" fillId="0" borderId="72" xfId="0" applyNumberFormat="1" applyFont="1" applyBorder="1" applyAlignment="1">
      <alignment horizontal="left" vertical="center" wrapText="1"/>
    </xf>
    <xf numFmtId="0" fontId="3" fillId="0" borderId="73" xfId="0" applyFont="1" applyBorder="1" applyAlignment="1">
      <alignment horizontal="left" vertical="center" wrapText="1"/>
    </xf>
    <xf numFmtId="0" fontId="3" fillId="0" borderId="48" xfId="0" applyFont="1" applyBorder="1" applyAlignment="1">
      <alignment horizontal="left" vertical="center" wrapText="1"/>
    </xf>
    <xf numFmtId="0" fontId="3" fillId="0" borderId="74" xfId="0" applyFont="1" applyBorder="1" applyAlignment="1">
      <alignment horizontal="left" vertical="center" wrapText="1"/>
    </xf>
    <xf numFmtId="0" fontId="3" fillId="0" borderId="47" xfId="0" applyFont="1" applyBorder="1" applyAlignment="1">
      <alignment horizontal="left" vertical="center" wrapText="1"/>
    </xf>
    <xf numFmtId="0" fontId="3" fillId="2" borderId="0" xfId="0" applyFont="1" applyFill="1" applyAlignment="1">
      <alignment horizontal="center"/>
    </xf>
    <xf numFmtId="0" fontId="4" fillId="3" borderId="51" xfId="0" applyFont="1" applyFill="1" applyBorder="1" applyAlignment="1">
      <alignment horizontal="left" vertical="center"/>
    </xf>
    <xf numFmtId="0" fontId="3" fillId="0" borderId="67" xfId="0" applyFont="1" applyBorder="1" applyAlignment="1">
      <alignment horizontal="center" vertical="center" wrapText="1"/>
    </xf>
    <xf numFmtId="0" fontId="3" fillId="0" borderId="68" xfId="0" applyFont="1" applyBorder="1" applyAlignment="1">
      <alignment horizontal="center" vertical="center"/>
    </xf>
    <xf numFmtId="0" fontId="3" fillId="0" borderId="6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71" xfId="0" applyFont="1" applyBorder="1" applyAlignment="1">
      <alignment horizontal="center" vertical="center" wrapText="1"/>
    </xf>
    <xf numFmtId="0" fontId="9" fillId="0" borderId="78" xfId="0" applyFont="1" applyBorder="1" applyAlignment="1">
      <alignment horizontal="center" vertical="center" wrapText="1"/>
    </xf>
    <xf numFmtId="9" fontId="9" fillId="0" borderId="80" xfId="0" applyNumberFormat="1" applyFont="1" applyBorder="1" applyAlignment="1">
      <alignment horizontal="center" vertical="center" wrapText="1"/>
    </xf>
    <xf numFmtId="0" fontId="9" fillId="0" borderId="80" xfId="0" applyFont="1" applyBorder="1" applyAlignment="1">
      <alignment horizontal="center" vertical="center" wrapText="1"/>
    </xf>
    <xf numFmtId="0" fontId="3" fillId="0" borderId="19" xfId="0" applyFont="1" applyBorder="1" applyAlignment="1">
      <alignment horizontal="center" vertical="center"/>
    </xf>
    <xf numFmtId="0" fontId="3" fillId="0" borderId="70"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19" xfId="0" applyFont="1" applyBorder="1" applyAlignment="1">
      <alignment horizontal="center" vertical="center" wrapText="1"/>
    </xf>
    <xf numFmtId="9" fontId="9" fillId="0" borderId="79" xfId="0" applyNumberFormat="1" applyFont="1" applyBorder="1" applyAlignment="1">
      <alignment horizontal="center" vertical="center" wrapText="1"/>
    </xf>
    <xf numFmtId="0" fontId="16" fillId="2" borderId="0" xfId="0" applyFont="1" applyFill="1" applyAlignment="1">
      <alignment horizontal="left"/>
    </xf>
    <xf numFmtId="0" fontId="4" fillId="2" borderId="0" xfId="0" applyFont="1" applyFill="1" applyAlignment="1">
      <alignment horizontal="left" vertical="center" wrapText="1"/>
    </xf>
    <xf numFmtId="0" fontId="4" fillId="3" borderId="23" xfId="0" applyFont="1" applyFill="1" applyBorder="1" applyAlignment="1">
      <alignment horizontal="center"/>
    </xf>
    <xf numFmtId="0" fontId="4" fillId="3" borderId="24" xfId="0" applyFont="1" applyFill="1" applyBorder="1" applyAlignment="1">
      <alignment horizontal="center"/>
    </xf>
    <xf numFmtId="0" fontId="4" fillId="3" borderId="25" xfId="0" applyFont="1" applyFill="1" applyBorder="1" applyAlignment="1">
      <alignment horizontal="center"/>
    </xf>
    <xf numFmtId="0" fontId="3" fillId="0" borderId="50" xfId="0" applyFont="1" applyBorder="1" applyAlignment="1">
      <alignment horizontal="left" wrapText="1"/>
    </xf>
    <xf numFmtId="0" fontId="3" fillId="0" borderId="49" xfId="0" applyFont="1" applyBorder="1" applyAlignment="1">
      <alignment horizontal="left" wrapText="1"/>
    </xf>
    <xf numFmtId="0" fontId="3" fillId="0" borderId="17" xfId="0" applyFont="1" applyBorder="1" applyAlignment="1">
      <alignment horizontal="left" wrapText="1"/>
    </xf>
    <xf numFmtId="0" fontId="3" fillId="0" borderId="48" xfId="0" applyFont="1" applyBorder="1" applyAlignment="1">
      <alignment horizontal="left" wrapText="1"/>
    </xf>
    <xf numFmtId="0" fontId="3" fillId="0" borderId="20" xfId="0" applyFont="1" applyBorder="1" applyAlignment="1">
      <alignment horizontal="left" wrapText="1"/>
    </xf>
    <xf numFmtId="0" fontId="3" fillId="0" borderId="81" xfId="0" applyFont="1" applyBorder="1" applyAlignment="1">
      <alignment horizontal="left" wrapText="1"/>
    </xf>
    <xf numFmtId="0" fontId="3" fillId="0" borderId="42" xfId="0" applyFont="1" applyBorder="1" applyAlignment="1">
      <alignment horizontal="left" wrapText="1"/>
    </xf>
    <xf numFmtId="0" fontId="3" fillId="0" borderId="47" xfId="0" applyFont="1" applyBorder="1" applyAlignment="1">
      <alignment horizontal="left" wrapText="1"/>
    </xf>
    <xf numFmtId="0" fontId="4" fillId="2" borderId="0" xfId="0" applyFont="1" applyFill="1" applyAlignment="1">
      <alignment horizontal="left" vertical="center"/>
    </xf>
    <xf numFmtId="0" fontId="9" fillId="0" borderId="70" xfId="0" applyFont="1" applyBorder="1" applyAlignment="1">
      <alignment horizontal="center" vertical="center" wrapText="1"/>
    </xf>
    <xf numFmtId="0" fontId="3" fillId="0" borderId="79" xfId="0" applyFont="1" applyBorder="1" applyAlignment="1">
      <alignment horizontal="center" wrapText="1"/>
    </xf>
    <xf numFmtId="0" fontId="3" fillId="0" borderId="68" xfId="0" applyFont="1" applyBorder="1" applyAlignment="1">
      <alignment horizontal="center" wrapText="1"/>
    </xf>
    <xf numFmtId="0" fontId="3" fillId="0" borderId="71" xfId="0" applyFont="1" applyBorder="1" applyAlignment="1">
      <alignment horizontal="center" wrapText="1"/>
    </xf>
    <xf numFmtId="0" fontId="4" fillId="3" borderId="11" xfId="0" applyFont="1" applyFill="1" applyBorder="1" applyAlignment="1">
      <alignment horizontal="center" vertical="center" wrapText="1"/>
    </xf>
    <xf numFmtId="9" fontId="9" fillId="0" borderId="56" xfId="0" applyNumberFormat="1" applyFont="1" applyBorder="1" applyAlignment="1">
      <alignment horizontal="left" vertical="center" wrapText="1"/>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3" fillId="0" borderId="10" xfId="0" applyFont="1" applyBorder="1" applyAlignment="1">
      <alignment horizontal="center"/>
    </xf>
    <xf numFmtId="0" fontId="3" fillId="0" borderId="92" xfId="0" applyFont="1" applyBorder="1" applyAlignment="1">
      <alignment horizontal="center"/>
    </xf>
    <xf numFmtId="0" fontId="3" fillId="0" borderId="93" xfId="0" applyFont="1" applyBorder="1" applyAlignment="1">
      <alignment horizontal="center" vertical="center"/>
    </xf>
    <xf numFmtId="3" fontId="3" fillId="0" borderId="93" xfId="0" applyNumberFormat="1" applyFont="1" applyBorder="1" applyAlignment="1">
      <alignment horizontal="center" vertical="center"/>
    </xf>
    <xf numFmtId="0" fontId="3" fillId="0" borderId="93" xfId="0" applyFont="1" applyBorder="1" applyAlignment="1">
      <alignment horizontal="center"/>
    </xf>
    <xf numFmtId="0" fontId="16" fillId="2" borderId="0" xfId="0" applyFont="1" applyFill="1" applyAlignment="1">
      <alignment horizontal="left" vertical="center"/>
    </xf>
    <xf numFmtId="0" fontId="3" fillId="0" borderId="54" xfId="0" applyFont="1" applyBorder="1" applyAlignment="1">
      <alignment horizontal="center" wrapText="1"/>
    </xf>
    <xf numFmtId="0" fontId="3" fillId="0" borderId="16" xfId="0" applyFont="1" applyBorder="1" applyAlignment="1">
      <alignment horizontal="center" wrapText="1"/>
    </xf>
    <xf numFmtId="0" fontId="3" fillId="0" borderId="53" xfId="0" applyFont="1" applyBorder="1" applyAlignment="1">
      <alignment horizontal="center" wrapText="1"/>
    </xf>
    <xf numFmtId="0" fontId="3" fillId="0" borderId="41" xfId="0" applyFont="1" applyBorder="1" applyAlignment="1">
      <alignment horizontal="center" wrapText="1"/>
    </xf>
    <xf numFmtId="0" fontId="15" fillId="2" borderId="0" xfId="0" applyFont="1" applyFill="1" applyAlignment="1">
      <alignment horizontal="left"/>
    </xf>
    <xf numFmtId="0" fontId="15" fillId="2" borderId="0" xfId="0" applyFont="1" applyFill="1" applyAlignment="1">
      <alignment horizontal="left" vertical="center"/>
    </xf>
    <xf numFmtId="0" fontId="15" fillId="0" borderId="0" xfId="0" applyFont="1" applyAlignment="1">
      <alignment horizontal="left"/>
    </xf>
    <xf numFmtId="0" fontId="4" fillId="3" borderId="6" xfId="0" applyFont="1" applyFill="1" applyBorder="1" applyAlignment="1">
      <alignment horizontal="center"/>
    </xf>
    <xf numFmtId="0" fontId="4" fillId="3" borderId="21" xfId="0" applyFont="1" applyFill="1" applyBorder="1" applyAlignment="1">
      <alignment horizontal="left" vertical="center"/>
    </xf>
    <xf numFmtId="0" fontId="4" fillId="3" borderId="36"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4" fillId="3" borderId="83" xfId="0" applyFont="1" applyFill="1" applyBorder="1" applyAlignment="1">
      <alignment horizontal="center" vertical="center" wrapText="1"/>
    </xf>
    <xf numFmtId="0" fontId="4" fillId="3" borderId="53" xfId="0" applyFont="1" applyFill="1" applyBorder="1" applyAlignment="1">
      <alignment horizontal="left" vertical="center"/>
    </xf>
    <xf numFmtId="0" fontId="4" fillId="3" borderId="57" xfId="0" applyFont="1" applyFill="1" applyBorder="1" applyAlignment="1">
      <alignment horizontal="left" vertical="center"/>
    </xf>
    <xf numFmtId="0" fontId="4" fillId="3" borderId="96" xfId="0" applyFont="1" applyFill="1" applyBorder="1" applyAlignment="1">
      <alignment horizontal="left" vertical="center"/>
    </xf>
    <xf numFmtId="0" fontId="4" fillId="3" borderId="94" xfId="0" applyFont="1" applyFill="1" applyBorder="1" applyAlignment="1">
      <alignment horizontal="center" vertical="center" wrapText="1"/>
    </xf>
    <xf numFmtId="0" fontId="4" fillId="3" borderId="95" xfId="0" applyFont="1" applyFill="1" applyBorder="1" applyAlignment="1">
      <alignment horizontal="center" vertical="center" wrapText="1"/>
    </xf>
    <xf numFmtId="0" fontId="15" fillId="5" borderId="36" xfId="0" applyFont="1" applyFill="1" applyBorder="1" applyAlignment="1">
      <alignment horizontal="center" vertical="center"/>
    </xf>
    <xf numFmtId="0" fontId="15" fillId="5" borderId="63" xfId="0" applyFont="1" applyFill="1" applyBorder="1" applyAlignment="1">
      <alignment horizontal="center" vertical="center"/>
    </xf>
    <xf numFmtId="14" fontId="15" fillId="5" borderId="63" xfId="0" applyNumberFormat="1" applyFont="1" applyFill="1" applyBorder="1" applyAlignment="1">
      <alignment horizontal="center" vertical="center"/>
    </xf>
    <xf numFmtId="3" fontId="15" fillId="5" borderId="63" xfId="0" applyNumberFormat="1" applyFont="1" applyFill="1" applyBorder="1" applyAlignment="1">
      <alignment horizontal="center" vertical="center"/>
    </xf>
    <xf numFmtId="0" fontId="15" fillId="5" borderId="83" xfId="0" applyFont="1" applyFill="1" applyBorder="1" applyAlignment="1">
      <alignment horizontal="center" vertical="center"/>
    </xf>
    <xf numFmtId="0" fontId="4" fillId="3" borderId="46" xfId="0" applyFont="1" applyFill="1" applyBorder="1" applyAlignment="1">
      <alignment horizontal="left" vertical="center"/>
    </xf>
    <xf numFmtId="1" fontId="15" fillId="5" borderId="63" xfId="0" applyNumberFormat="1" applyFont="1" applyFill="1" applyBorder="1" applyAlignment="1">
      <alignment horizontal="center" vertical="center"/>
    </xf>
    <xf numFmtId="43" fontId="15" fillId="5" borderId="63" xfId="2" applyFont="1" applyFill="1" applyBorder="1" applyAlignment="1">
      <alignment horizontal="center" vertical="center"/>
    </xf>
    <xf numFmtId="0" fontId="15" fillId="5" borderId="63" xfId="2" applyNumberFormat="1" applyFont="1" applyFill="1" applyBorder="1" applyAlignment="1">
      <alignment horizontal="center" vertical="center"/>
    </xf>
    <xf numFmtId="167" fontId="15" fillId="5" borderId="63" xfId="2" applyNumberFormat="1" applyFont="1" applyFill="1" applyBorder="1" applyAlignment="1">
      <alignment horizontal="center" vertical="center"/>
    </xf>
    <xf numFmtId="3" fontId="15" fillId="5" borderId="63" xfId="2" applyNumberFormat="1" applyFont="1" applyFill="1" applyBorder="1" applyAlignment="1">
      <alignment horizontal="center" vertical="center"/>
    </xf>
    <xf numFmtId="9" fontId="15" fillId="5" borderId="63" xfId="2" applyNumberFormat="1" applyFont="1" applyFill="1" applyBorder="1" applyAlignment="1">
      <alignment horizontal="center" vertical="center"/>
    </xf>
    <xf numFmtId="43" fontId="15" fillId="5" borderId="83" xfId="2" applyFont="1" applyFill="1" applyBorder="1" applyAlignment="1">
      <alignment horizontal="center" vertical="center"/>
    </xf>
    <xf numFmtId="0" fontId="4" fillId="3" borderId="106" xfId="0" applyFont="1" applyFill="1" applyBorder="1" applyAlignment="1">
      <alignment horizontal="left" vertical="center"/>
    </xf>
    <xf numFmtId="0" fontId="4" fillId="3" borderId="107" xfId="0" applyFont="1" applyFill="1" applyBorder="1" applyAlignment="1">
      <alignment horizontal="left" vertical="center"/>
    </xf>
    <xf numFmtId="3" fontId="3" fillId="0" borderId="88" xfId="0" applyNumberFormat="1" applyFont="1" applyBorder="1" applyAlignment="1">
      <alignment horizontal="center" vertical="center"/>
    </xf>
    <xf numFmtId="0" fontId="3" fillId="0" borderId="46" xfId="0" applyFont="1" applyBorder="1" applyAlignment="1">
      <alignment horizontal="center" vertical="center"/>
    </xf>
    <xf numFmtId="0" fontId="3" fillId="0" borderId="17" xfId="0" applyFont="1" applyBorder="1" applyAlignment="1">
      <alignment horizontal="center" vertical="center"/>
    </xf>
    <xf numFmtId="3" fontId="3" fillId="0" borderId="17" xfId="0" applyNumberFormat="1" applyFont="1" applyBorder="1" applyAlignment="1">
      <alignment horizontal="center" vertical="center"/>
    </xf>
    <xf numFmtId="0" fontId="3" fillId="0" borderId="37" xfId="0" applyFont="1" applyBorder="1" applyAlignment="1">
      <alignment horizontal="center" vertical="center"/>
    </xf>
    <xf numFmtId="0" fontId="3" fillId="0" borderId="44" xfId="0" applyFont="1" applyBorder="1" applyAlignment="1">
      <alignment horizontal="center" vertical="center"/>
    </xf>
    <xf numFmtId="3" fontId="3" fillId="0" borderId="48" xfId="0" applyNumberFormat="1" applyFont="1" applyBorder="1" applyAlignment="1">
      <alignment horizontal="center" vertical="center"/>
    </xf>
    <xf numFmtId="0" fontId="3" fillId="0" borderId="43" xfId="0" applyFont="1" applyBorder="1" applyAlignment="1">
      <alignment horizontal="center" vertical="center"/>
    </xf>
    <xf numFmtId="0" fontId="3" fillId="0" borderId="50" xfId="0" applyFont="1" applyBorder="1" applyAlignment="1">
      <alignment horizontal="center" vertical="center"/>
    </xf>
    <xf numFmtId="3" fontId="3" fillId="0" borderId="49" xfId="0" applyNumberFormat="1" applyFont="1" applyBorder="1" applyAlignment="1">
      <alignment horizontal="center" vertical="center"/>
    </xf>
    <xf numFmtId="0" fontId="3" fillId="0" borderId="52" xfId="0" applyFont="1" applyBorder="1" applyAlignment="1">
      <alignment horizontal="center" vertical="center"/>
    </xf>
    <xf numFmtId="0" fontId="3" fillId="0" borderId="20" xfId="0" applyFont="1" applyBorder="1" applyAlignment="1">
      <alignment horizontal="center" vertical="center"/>
    </xf>
    <xf numFmtId="3" fontId="3" fillId="0" borderId="20" xfId="0" applyNumberFormat="1" applyFont="1" applyBorder="1" applyAlignment="1">
      <alignment horizontal="center" vertical="center"/>
    </xf>
    <xf numFmtId="3" fontId="3" fillId="0" borderId="81" xfId="0" applyNumberFormat="1" applyFont="1" applyBorder="1" applyAlignment="1">
      <alignment horizontal="center" vertical="center"/>
    </xf>
    <xf numFmtId="0" fontId="3" fillId="0" borderId="111" xfId="0" applyFont="1" applyBorder="1" applyAlignment="1">
      <alignment horizontal="center" vertical="center"/>
    </xf>
    <xf numFmtId="0" fontId="3" fillId="0" borderId="48" xfId="0" applyFont="1" applyBorder="1" applyAlignment="1">
      <alignment horizontal="center" vertical="center"/>
    </xf>
    <xf numFmtId="0" fontId="12" fillId="2" borderId="0" xfId="0" applyFont="1" applyFill="1" applyAlignment="1">
      <alignment horizontal="left"/>
    </xf>
    <xf numFmtId="0" fontId="3" fillId="2" borderId="0" xfId="0" applyFont="1" applyFill="1" applyAlignment="1">
      <alignment horizontal="center" vertical="center"/>
    </xf>
    <xf numFmtId="0" fontId="4" fillId="3" borderId="6" xfId="0" applyFont="1" applyFill="1" applyBorder="1" applyAlignment="1">
      <alignment horizontal="left" vertical="center"/>
    </xf>
    <xf numFmtId="0" fontId="4" fillId="3" borderId="10" xfId="0" applyFont="1" applyFill="1" applyBorder="1" applyAlignment="1">
      <alignment horizontal="left" vertical="center"/>
    </xf>
    <xf numFmtId="0" fontId="3" fillId="0" borderId="49" xfId="0" applyFont="1" applyBorder="1" applyAlignment="1">
      <alignment horizontal="center" vertical="center"/>
    </xf>
    <xf numFmtId="0" fontId="3" fillId="0" borderId="56" xfId="0" applyFont="1" applyBorder="1" applyAlignment="1">
      <alignment horizontal="center" vertical="center"/>
    </xf>
    <xf numFmtId="0" fontId="3" fillId="0" borderId="47" xfId="0" applyFont="1" applyBorder="1" applyAlignment="1">
      <alignment horizontal="center" vertical="center"/>
    </xf>
    <xf numFmtId="0" fontId="3" fillId="0" borderId="42" xfId="0" applyFont="1" applyBorder="1" applyAlignment="1">
      <alignment horizontal="center" vertical="center"/>
    </xf>
    <xf numFmtId="0" fontId="3" fillId="0" borderId="102" xfId="0" applyFont="1" applyBorder="1" applyAlignment="1">
      <alignment horizontal="center" vertical="center"/>
    </xf>
    <xf numFmtId="0" fontId="3" fillId="0" borderId="113" xfId="0" applyFont="1" applyBorder="1" applyAlignment="1">
      <alignment horizontal="center" vertical="center"/>
    </xf>
    <xf numFmtId="0" fontId="3" fillId="0" borderId="61" xfId="0" applyFont="1" applyBorder="1" applyAlignment="1">
      <alignment horizontal="center" vertical="center"/>
    </xf>
    <xf numFmtId="0" fontId="3" fillId="0" borderId="26" xfId="0" applyFont="1" applyBorder="1" applyAlignment="1">
      <alignment horizontal="center" vertical="center"/>
    </xf>
    <xf numFmtId="0" fontId="3" fillId="0" borderId="104" xfId="0" applyFont="1" applyBorder="1" applyAlignment="1">
      <alignment horizontal="center" vertical="center"/>
    </xf>
    <xf numFmtId="0" fontId="4" fillId="2" borderId="0" xfId="0" applyFont="1" applyFill="1" applyAlignment="1">
      <alignment horizontal="left"/>
    </xf>
    <xf numFmtId="0" fontId="7" fillId="2" borderId="0" xfId="0" applyFont="1" applyFill="1" applyAlignment="1">
      <alignment horizontal="left" vertical="center" wrapText="1"/>
    </xf>
    <xf numFmtId="0" fontId="3" fillId="2" borderId="0" xfId="0" applyFont="1" applyFill="1" applyAlignment="1">
      <alignment horizontal="left" wrapText="1"/>
    </xf>
    <xf numFmtId="3" fontId="3" fillId="0" borderId="15" xfId="0" applyNumberFormat="1" applyFont="1" applyBorder="1" applyAlignment="1">
      <alignment horizontal="center" vertical="center"/>
    </xf>
    <xf numFmtId="0" fontId="3" fillId="0" borderId="15" xfId="0" applyFont="1" applyBorder="1" applyAlignment="1">
      <alignment horizontal="center" vertical="center"/>
    </xf>
    <xf numFmtId="0" fontId="3" fillId="0" borderId="81" xfId="0" applyFont="1" applyBorder="1" applyAlignment="1">
      <alignment horizontal="center" vertical="center"/>
    </xf>
    <xf numFmtId="10" fontId="3" fillId="2" borderId="0" xfId="3" applyNumberFormat="1" applyFont="1" applyFill="1" applyAlignment="1">
      <alignment horizontal="left" vertical="center"/>
    </xf>
    <xf numFmtId="165" fontId="3" fillId="2" borderId="0" xfId="3" applyNumberFormat="1" applyFont="1" applyFill="1" applyAlignment="1">
      <alignment horizontal="left" vertical="center"/>
    </xf>
    <xf numFmtId="166" fontId="3" fillId="0" borderId="17" xfId="2" applyNumberFormat="1" applyFont="1" applyBorder="1" applyAlignment="1">
      <alignment horizontal="center"/>
    </xf>
    <xf numFmtId="166" fontId="10" fillId="0" borderId="17" xfId="2" applyNumberFormat="1" applyFont="1" applyBorder="1" applyAlignment="1">
      <alignment horizontal="center"/>
    </xf>
    <xf numFmtId="166" fontId="10" fillId="0" borderId="17" xfId="2" applyNumberFormat="1" applyFont="1" applyFill="1" applyBorder="1" applyAlignment="1">
      <alignment horizontal="center"/>
    </xf>
    <xf numFmtId="166" fontId="4" fillId="0" borderId="50" xfId="2" applyNumberFormat="1" applyFont="1" applyBorder="1" applyAlignment="1">
      <alignment horizontal="center"/>
    </xf>
    <xf numFmtId="166" fontId="4" fillId="0" borderId="49" xfId="2" applyNumberFormat="1" applyFont="1" applyBorder="1" applyAlignment="1">
      <alignment horizontal="center"/>
    </xf>
    <xf numFmtId="166" fontId="3" fillId="0" borderId="48" xfId="2" applyNumberFormat="1" applyFont="1" applyBorder="1" applyAlignment="1">
      <alignment horizontal="center"/>
    </xf>
    <xf numFmtId="166" fontId="10" fillId="0" borderId="48" xfId="2" applyNumberFormat="1" applyFont="1" applyBorder="1" applyAlignment="1">
      <alignment horizontal="center"/>
    </xf>
    <xf numFmtId="166" fontId="10" fillId="0" borderId="48" xfId="2" applyNumberFormat="1" applyFont="1" applyFill="1" applyBorder="1" applyAlignment="1">
      <alignment horizontal="center"/>
    </xf>
    <xf numFmtId="166" fontId="4" fillId="0" borderId="88" xfId="2" applyNumberFormat="1" applyFont="1" applyBorder="1" applyAlignment="1">
      <alignment horizontal="center"/>
    </xf>
    <xf numFmtId="166" fontId="3" fillId="0" borderId="37" xfId="2" applyNumberFormat="1" applyFont="1" applyBorder="1" applyAlignment="1">
      <alignment horizontal="center"/>
    </xf>
    <xf numFmtId="166" fontId="10" fillId="0" borderId="37" xfId="2" applyNumberFormat="1" applyFont="1" applyBorder="1" applyAlignment="1">
      <alignment horizontal="center"/>
    </xf>
    <xf numFmtId="166" fontId="10" fillId="0" borderId="37" xfId="2" applyNumberFormat="1" applyFont="1" applyFill="1" applyBorder="1" applyAlignment="1">
      <alignment horizontal="center"/>
    </xf>
    <xf numFmtId="43" fontId="3" fillId="0" borderId="17" xfId="2" applyFont="1" applyBorder="1" applyAlignment="1">
      <alignment horizontal="center"/>
    </xf>
    <xf numFmtId="43" fontId="10" fillId="0" borderId="17" xfId="2" applyFont="1" applyBorder="1" applyAlignment="1">
      <alignment horizontal="center"/>
    </xf>
    <xf numFmtId="43" fontId="4" fillId="0" borderId="50" xfId="2" applyFont="1" applyBorder="1" applyAlignment="1">
      <alignment horizontal="center"/>
    </xf>
    <xf numFmtId="43" fontId="4" fillId="0" borderId="49" xfId="2" applyFont="1" applyBorder="1" applyAlignment="1">
      <alignment horizontal="center"/>
    </xf>
    <xf numFmtId="43" fontId="3" fillId="0" borderId="48" xfId="2" applyFont="1" applyBorder="1" applyAlignment="1">
      <alignment horizontal="center"/>
    </xf>
    <xf numFmtId="43" fontId="10" fillId="0" borderId="48" xfId="2" applyFont="1" applyBorder="1" applyAlignment="1">
      <alignment horizontal="center"/>
    </xf>
    <xf numFmtId="43" fontId="4" fillId="0" borderId="88" xfId="2" applyFont="1" applyBorder="1" applyAlignment="1">
      <alignment horizontal="center"/>
    </xf>
    <xf numFmtId="43" fontId="3" fillId="0" borderId="37" xfId="2" applyFont="1" applyBorder="1" applyAlignment="1">
      <alignment horizontal="center"/>
    </xf>
    <xf numFmtId="43" fontId="10" fillId="0" borderId="37" xfId="2" applyFont="1" applyBorder="1" applyAlignment="1">
      <alignment horizontal="center"/>
    </xf>
    <xf numFmtId="0" fontId="3" fillId="0" borderId="0" xfId="0" applyFont="1" applyAlignment="1">
      <alignment horizontal="center" vertical="center"/>
    </xf>
    <xf numFmtId="3" fontId="3" fillId="0" borderId="50" xfId="0" applyNumberFormat="1" applyFont="1" applyBorder="1" applyAlignment="1">
      <alignment horizontal="center" vertical="center"/>
    </xf>
    <xf numFmtId="164" fontId="3" fillId="0" borderId="0" xfId="0" applyNumberFormat="1" applyFont="1" applyAlignment="1">
      <alignment horizontal="left"/>
    </xf>
    <xf numFmtId="0" fontId="3" fillId="0" borderId="17" xfId="0" applyFont="1" applyBorder="1" applyAlignment="1">
      <alignment horizontal="center"/>
    </xf>
    <xf numFmtId="0" fontId="3" fillId="0" borderId="44" xfId="0" applyFont="1" applyBorder="1" applyAlignment="1">
      <alignment horizontal="center"/>
    </xf>
    <xf numFmtId="0" fontId="3" fillId="0" borderId="48" xfId="0" applyFont="1" applyBorder="1" applyAlignment="1">
      <alignment horizontal="center"/>
    </xf>
    <xf numFmtId="0" fontId="3" fillId="0" borderId="42" xfId="0" applyFont="1" applyBorder="1" applyAlignment="1">
      <alignment horizontal="center"/>
    </xf>
    <xf numFmtId="0" fontId="3" fillId="0" borderId="15" xfId="0" applyFont="1" applyBorder="1" applyAlignment="1">
      <alignment horizontal="center"/>
    </xf>
    <xf numFmtId="0" fontId="3" fillId="0" borderId="56" xfId="0" applyFont="1" applyBorder="1" applyAlignment="1">
      <alignment horizontal="center"/>
    </xf>
    <xf numFmtId="0" fontId="3" fillId="0" borderId="55" xfId="0" applyFont="1" applyBorder="1" applyAlignment="1">
      <alignment horizontal="center"/>
    </xf>
    <xf numFmtId="0" fontId="3" fillId="0" borderId="54" xfId="0" applyFont="1" applyBorder="1" applyAlignment="1">
      <alignment horizontal="center"/>
    </xf>
    <xf numFmtId="0" fontId="3" fillId="0" borderId="87" xfId="0" applyFont="1" applyBorder="1" applyAlignment="1">
      <alignment horizontal="center"/>
    </xf>
    <xf numFmtId="0" fontId="3" fillId="0" borderId="37" xfId="0" applyFont="1" applyBorder="1" applyAlignment="1">
      <alignment horizontal="center"/>
    </xf>
    <xf numFmtId="0" fontId="3" fillId="0" borderId="58" xfId="0" applyFont="1" applyBorder="1" applyAlignment="1">
      <alignment horizontal="center"/>
    </xf>
    <xf numFmtId="0" fontId="3" fillId="0" borderId="111" xfId="0" applyFont="1" applyBorder="1" applyAlignment="1">
      <alignment horizontal="center"/>
    </xf>
    <xf numFmtId="0" fontId="3" fillId="0" borderId="20" xfId="0" applyFont="1" applyBorder="1" applyAlignment="1">
      <alignment horizontal="center"/>
    </xf>
    <xf numFmtId="0" fontId="3" fillId="0" borderId="81" xfId="0" applyFont="1" applyBorder="1" applyAlignment="1">
      <alignment horizontal="center"/>
    </xf>
    <xf numFmtId="0" fontId="4" fillId="3" borderId="11" xfId="0" applyFont="1" applyFill="1" applyBorder="1" applyAlignment="1">
      <alignment horizontal="center" vertical="center"/>
    </xf>
    <xf numFmtId="0" fontId="4" fillId="3" borderId="117" xfId="0" applyFont="1" applyFill="1" applyBorder="1" applyAlignment="1">
      <alignment horizontal="center" vertical="center" wrapText="1"/>
    </xf>
    <xf numFmtId="0" fontId="15" fillId="5" borderId="94" xfId="0" applyFont="1" applyFill="1" applyBorder="1" applyAlignment="1">
      <alignment horizontal="center" vertical="center"/>
    </xf>
    <xf numFmtId="0" fontId="15" fillId="5" borderId="95" xfId="0" applyFont="1" applyFill="1" applyBorder="1" applyAlignment="1">
      <alignment horizontal="center" vertical="center"/>
    </xf>
    <xf numFmtId="14" fontId="15" fillId="5" borderId="95" xfId="0" applyNumberFormat="1" applyFont="1" applyFill="1" applyBorder="1" applyAlignment="1">
      <alignment horizontal="center" vertical="center"/>
    </xf>
    <xf numFmtId="3" fontId="15" fillId="5" borderId="95" xfId="0" applyNumberFormat="1" applyFont="1" applyFill="1" applyBorder="1" applyAlignment="1">
      <alignment horizontal="center" vertical="center"/>
    </xf>
    <xf numFmtId="43" fontId="15" fillId="5" borderId="95" xfId="2" applyFont="1" applyFill="1" applyBorder="1" applyAlignment="1">
      <alignment horizontal="center" vertical="center"/>
    </xf>
    <xf numFmtId="164" fontId="15" fillId="5" borderId="95" xfId="2" applyNumberFormat="1" applyFont="1" applyFill="1" applyBorder="1" applyAlignment="1">
      <alignment horizontal="center" vertical="center"/>
    </xf>
    <xf numFmtId="0" fontId="4" fillId="3" borderId="34" xfId="0" applyFont="1" applyFill="1" applyBorder="1" applyAlignment="1">
      <alignment horizontal="center" vertical="center" wrapText="1"/>
    </xf>
    <xf numFmtId="0" fontId="3" fillId="2" borderId="0" xfId="0" applyFont="1" applyFill="1"/>
    <xf numFmtId="164" fontId="3" fillId="2" borderId="0" xfId="0" applyNumberFormat="1" applyFont="1" applyFill="1" applyAlignment="1">
      <alignment horizontal="left"/>
    </xf>
    <xf numFmtId="0" fontId="6" fillId="2" borderId="0" xfId="0" applyFont="1" applyFill="1"/>
    <xf numFmtId="0" fontId="3" fillId="0" borderId="16" xfId="0" applyFont="1" applyBorder="1" applyAlignment="1">
      <alignment horizontal="center"/>
    </xf>
    <xf numFmtId="0" fontId="3" fillId="0" borderId="43" xfId="0" applyFont="1" applyBorder="1" applyAlignment="1">
      <alignment horizontal="center"/>
    </xf>
    <xf numFmtId="0" fontId="3" fillId="0" borderId="41" xfId="0" applyFont="1" applyBorder="1" applyAlignment="1">
      <alignment horizontal="center"/>
    </xf>
    <xf numFmtId="0" fontId="15" fillId="5" borderId="94" xfId="2" applyNumberFormat="1" applyFont="1" applyFill="1" applyBorder="1" applyAlignment="1">
      <alignment horizontal="center" vertical="center"/>
    </xf>
    <xf numFmtId="0" fontId="15" fillId="5" borderId="95" xfId="0" applyFont="1" applyFill="1" applyBorder="1" applyAlignment="1">
      <alignment horizontal="center" vertical="center" wrapText="1"/>
    </xf>
    <xf numFmtId="0" fontId="3" fillId="0" borderId="17" xfId="0" applyFont="1" applyBorder="1" applyAlignment="1">
      <alignment horizontal="center" wrapText="1"/>
    </xf>
    <xf numFmtId="0" fontId="3" fillId="0" borderId="42" xfId="0" applyFont="1" applyBorder="1" applyAlignment="1">
      <alignment horizontal="center" wrapText="1"/>
    </xf>
    <xf numFmtId="0" fontId="3" fillId="3" borderId="104" xfId="0" applyFont="1" applyFill="1" applyBorder="1" applyAlignment="1">
      <alignment horizontal="left" vertical="center" wrapText="1"/>
    </xf>
    <xf numFmtId="0" fontId="3" fillId="0" borderId="117" xfId="0" applyFont="1" applyBorder="1" applyAlignment="1">
      <alignment horizontal="center"/>
    </xf>
    <xf numFmtId="0" fontId="3" fillId="0" borderId="95" xfId="0" applyFont="1" applyBorder="1" applyAlignment="1">
      <alignment horizontal="center"/>
    </xf>
    <xf numFmtId="0" fontId="3" fillId="0" borderId="83" xfId="0" applyFont="1" applyBorder="1" applyAlignment="1">
      <alignment horizontal="center"/>
    </xf>
    <xf numFmtId="0" fontId="3" fillId="0" borderId="94" xfId="0" applyFont="1" applyBorder="1" applyAlignment="1">
      <alignment horizontal="center"/>
    </xf>
    <xf numFmtId="0" fontId="4" fillId="3" borderId="95" xfId="0" applyFont="1" applyFill="1" applyBorder="1" applyAlignment="1">
      <alignment horizontal="center" vertical="center"/>
    </xf>
    <xf numFmtId="0" fontId="17" fillId="3" borderId="95" xfId="4" applyFont="1" applyFill="1" applyBorder="1" applyAlignment="1">
      <alignment horizontal="center" vertical="center" wrapText="1"/>
    </xf>
    <xf numFmtId="0" fontId="4" fillId="3" borderId="95" xfId="4" applyFont="1" applyFill="1" applyBorder="1" applyAlignment="1">
      <alignment horizontal="center" vertical="center" wrapText="1"/>
    </xf>
    <xf numFmtId="0" fontId="4" fillId="3" borderId="83" xfId="4" applyFont="1" applyFill="1" applyBorder="1" applyAlignment="1">
      <alignment horizontal="center" vertical="center" wrapText="1"/>
    </xf>
    <xf numFmtId="0" fontId="17" fillId="3" borderId="94" xfId="4" applyFont="1" applyFill="1" applyBorder="1" applyAlignment="1">
      <alignment horizontal="center" vertical="center" wrapText="1"/>
    </xf>
    <xf numFmtId="0" fontId="17" fillId="3" borderId="63" xfId="4" applyFont="1" applyFill="1" applyBorder="1" applyAlignment="1">
      <alignment horizontal="center" vertical="center" wrapText="1"/>
    </xf>
    <xf numFmtId="0" fontId="3" fillId="0" borderId="4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7" xfId="0" applyFont="1" applyBorder="1" applyAlignment="1">
      <alignment horizontal="center" vertical="center" wrapText="1"/>
    </xf>
    <xf numFmtId="14" fontId="15" fillId="5" borderId="95" xfId="0" applyNumberFormat="1" applyFont="1" applyFill="1" applyBorder="1" applyAlignment="1">
      <alignment horizontal="center" vertical="center" wrapText="1"/>
    </xf>
    <xf numFmtId="0" fontId="5" fillId="2" borderId="0" xfId="0" applyFont="1" applyFill="1" applyAlignment="1">
      <alignment horizontal="left" vertical="center"/>
    </xf>
    <xf numFmtId="0" fontId="5" fillId="2" borderId="0" xfId="0" applyFont="1" applyFill="1" applyAlignment="1">
      <alignment horizontal="center" vertical="center"/>
    </xf>
    <xf numFmtId="0" fontId="4" fillId="5" borderId="11" xfId="0" applyFont="1" applyFill="1" applyBorder="1" applyAlignment="1">
      <alignment horizontal="left" vertical="center"/>
    </xf>
    <xf numFmtId="3" fontId="3" fillId="4" borderId="24" xfId="0" applyNumberFormat="1" applyFont="1" applyFill="1" applyBorder="1" applyAlignment="1">
      <alignment horizontal="center" vertical="center"/>
    </xf>
    <xf numFmtId="3" fontId="3" fillId="4" borderId="25" xfId="0" applyNumberFormat="1" applyFont="1" applyFill="1" applyBorder="1" applyAlignment="1">
      <alignment horizontal="center" vertical="center"/>
    </xf>
    <xf numFmtId="0" fontId="3" fillId="4" borderId="46"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44" xfId="0" applyFont="1" applyFill="1" applyBorder="1" applyAlignment="1">
      <alignment horizontal="center" vertical="center"/>
    </xf>
    <xf numFmtId="0" fontId="3" fillId="4" borderId="17" xfId="0" applyFont="1" applyFill="1" applyBorder="1" applyAlignment="1">
      <alignment horizontal="center" vertical="center"/>
    </xf>
    <xf numFmtId="3" fontId="3" fillId="4" borderId="108" xfId="0" applyNumberFormat="1" applyFont="1" applyFill="1" applyBorder="1" applyAlignment="1">
      <alignment horizontal="center" vertical="center"/>
    </xf>
    <xf numFmtId="0" fontId="3" fillId="4" borderId="109" xfId="0" applyFont="1" applyFill="1" applyBorder="1" applyAlignment="1">
      <alignment horizontal="center" vertical="center"/>
    </xf>
    <xf numFmtId="0" fontId="3" fillId="4" borderId="112" xfId="0" applyFont="1" applyFill="1" applyBorder="1" applyAlignment="1">
      <alignment horizontal="center" vertical="center"/>
    </xf>
    <xf numFmtId="10" fontId="3" fillId="4" borderId="51" xfId="3" applyNumberFormat="1" applyFont="1" applyFill="1" applyBorder="1" applyAlignment="1">
      <alignment horizontal="center" vertical="center"/>
    </xf>
    <xf numFmtId="10" fontId="3" fillId="4" borderId="50" xfId="3" applyNumberFormat="1" applyFont="1" applyFill="1" applyBorder="1" applyAlignment="1">
      <alignment horizontal="center" vertical="center"/>
    </xf>
    <xf numFmtId="10" fontId="3" fillId="4" borderId="49" xfId="3" applyNumberFormat="1" applyFont="1" applyFill="1" applyBorder="1" applyAlignment="1">
      <alignment horizontal="center" vertical="center"/>
    </xf>
    <xf numFmtId="165" fontId="3" fillId="4" borderId="43" xfId="3" applyNumberFormat="1" applyFont="1" applyFill="1" applyBorder="1" applyAlignment="1">
      <alignment horizontal="center" vertical="center"/>
    </xf>
    <xf numFmtId="165" fontId="3" fillId="4" borderId="42" xfId="3" applyNumberFormat="1" applyFont="1" applyFill="1" applyBorder="1" applyAlignment="1">
      <alignment horizontal="center" vertical="center"/>
    </xf>
    <xf numFmtId="165" fontId="3" fillId="4" borderId="47" xfId="3" applyNumberFormat="1" applyFont="1" applyFill="1" applyBorder="1" applyAlignment="1">
      <alignment horizontal="center" vertical="center"/>
    </xf>
    <xf numFmtId="0" fontId="4" fillId="4" borderId="110" xfId="2" applyNumberFormat="1" applyFont="1" applyFill="1" applyBorder="1" applyAlignment="1">
      <alignment horizontal="center"/>
    </xf>
    <xf numFmtId="0" fontId="4" fillId="4" borderId="42" xfId="2" applyNumberFormat="1" applyFont="1" applyFill="1" applyBorder="1" applyAlignment="1">
      <alignment horizontal="center"/>
    </xf>
    <xf numFmtId="0" fontId="4" fillId="4" borderId="47" xfId="2" applyNumberFormat="1" applyFont="1" applyFill="1" applyBorder="1" applyAlignment="1">
      <alignment horizontal="center"/>
    </xf>
    <xf numFmtId="0" fontId="18" fillId="4" borderId="88" xfId="2" applyNumberFormat="1" applyFont="1" applyFill="1" applyBorder="1" applyAlignment="1">
      <alignment horizontal="center"/>
    </xf>
    <xf numFmtId="0" fontId="18" fillId="4" borderId="50" xfId="2" applyNumberFormat="1" applyFont="1" applyFill="1" applyBorder="1" applyAlignment="1">
      <alignment horizontal="center"/>
    </xf>
    <xf numFmtId="0" fontId="18" fillId="4" borderId="49" xfId="2" applyNumberFormat="1" applyFont="1" applyFill="1" applyBorder="1" applyAlignment="1">
      <alignment horizontal="center"/>
    </xf>
    <xf numFmtId="0" fontId="6" fillId="4" borderId="37" xfId="2" applyNumberFormat="1" applyFont="1" applyFill="1" applyBorder="1" applyAlignment="1">
      <alignment horizontal="center"/>
    </xf>
    <xf numFmtId="0" fontId="6" fillId="4" borderId="17" xfId="2" applyNumberFormat="1" applyFont="1" applyFill="1" applyBorder="1" applyAlignment="1">
      <alignment horizontal="center"/>
    </xf>
    <xf numFmtId="0" fontId="6" fillId="4" borderId="48" xfId="2" applyNumberFormat="1" applyFont="1" applyFill="1" applyBorder="1" applyAlignment="1">
      <alignment horizontal="center"/>
    </xf>
    <xf numFmtId="0" fontId="18" fillId="4" borderId="110" xfId="2" applyNumberFormat="1" applyFont="1" applyFill="1" applyBorder="1" applyAlignment="1">
      <alignment horizontal="center"/>
    </xf>
    <xf numFmtId="0" fontId="18" fillId="4" borderId="42" xfId="2" applyNumberFormat="1" applyFont="1" applyFill="1" applyBorder="1" applyAlignment="1">
      <alignment horizontal="center"/>
    </xf>
    <xf numFmtId="0" fontId="18" fillId="4" borderId="47" xfId="2" applyNumberFormat="1" applyFont="1" applyFill="1" applyBorder="1" applyAlignment="1">
      <alignment horizontal="center"/>
    </xf>
    <xf numFmtId="168" fontId="3" fillId="4" borderId="6" xfId="3" applyNumberFormat="1" applyFont="1" applyFill="1" applyBorder="1" applyAlignment="1">
      <alignment horizontal="center" vertical="center"/>
    </xf>
    <xf numFmtId="0" fontId="3" fillId="0" borderId="10" xfId="3" applyNumberFormat="1" applyFont="1" applyBorder="1" applyAlignment="1">
      <alignment horizontal="center" vertical="center"/>
    </xf>
    <xf numFmtId="0" fontId="3" fillId="5" borderId="109" xfId="0" applyFont="1" applyFill="1" applyBorder="1" applyAlignment="1">
      <alignment horizontal="left" vertical="center" indent="3"/>
    </xf>
    <xf numFmtId="0" fontId="3" fillId="5" borderId="60" xfId="0" applyFont="1" applyFill="1" applyBorder="1" applyAlignment="1">
      <alignment horizontal="left" wrapText="1"/>
    </xf>
    <xf numFmtId="0" fontId="3" fillId="5" borderId="54" xfId="0" applyFont="1" applyFill="1" applyBorder="1" applyAlignment="1">
      <alignment horizontal="left" wrapText="1"/>
    </xf>
    <xf numFmtId="0" fontId="3" fillId="5" borderId="53" xfId="0" applyFont="1" applyFill="1" applyBorder="1" applyAlignment="1">
      <alignment horizontal="left" wrapText="1"/>
    </xf>
    <xf numFmtId="0" fontId="3" fillId="5" borderId="55" xfId="0" applyFont="1" applyFill="1" applyBorder="1" applyAlignment="1">
      <alignment horizontal="left" wrapText="1"/>
    </xf>
    <xf numFmtId="0" fontId="3" fillId="5" borderId="58" xfId="0" applyFont="1" applyFill="1" applyBorder="1" applyAlignment="1">
      <alignment horizontal="left" wrapText="1"/>
    </xf>
    <xf numFmtId="0" fontId="6" fillId="5" borderId="6" xfId="0" applyFont="1" applyFill="1" applyBorder="1" applyAlignment="1">
      <alignment horizontal="left" wrapText="1"/>
    </xf>
    <xf numFmtId="0" fontId="10" fillId="5" borderId="6" xfId="0" applyFont="1" applyFill="1" applyBorder="1" applyAlignment="1">
      <alignment horizontal="left" wrapText="1"/>
    </xf>
    <xf numFmtId="0" fontId="5" fillId="5" borderId="6" xfId="0" applyFont="1" applyFill="1" applyBorder="1" applyAlignment="1">
      <alignment horizontal="left" wrapText="1"/>
    </xf>
    <xf numFmtId="0" fontId="3" fillId="5" borderId="60" xfId="0" applyFont="1" applyFill="1" applyBorder="1" applyAlignment="1">
      <alignment horizontal="left" vertical="center" indent="3"/>
    </xf>
    <xf numFmtId="0" fontId="3" fillId="5" borderId="54" xfId="0" applyFont="1" applyFill="1" applyBorder="1" applyAlignment="1">
      <alignment horizontal="left" vertical="center" wrapText="1" indent="3"/>
    </xf>
    <xf numFmtId="0" fontId="3" fillId="5" borderId="58" xfId="0" applyFont="1" applyFill="1" applyBorder="1" applyAlignment="1">
      <alignment horizontal="left" vertical="center" wrapText="1" indent="3"/>
    </xf>
    <xf numFmtId="0" fontId="4" fillId="5" borderId="60" xfId="0" applyFont="1" applyFill="1" applyBorder="1" applyAlignment="1">
      <alignment horizontal="left" vertical="center" wrapText="1"/>
    </xf>
    <xf numFmtId="0" fontId="5" fillId="5" borderId="53" xfId="0" applyFont="1" applyFill="1" applyBorder="1" applyAlignment="1">
      <alignment horizontal="left"/>
    </xf>
    <xf numFmtId="0" fontId="3" fillId="4" borderId="51" xfId="3" applyNumberFormat="1" applyFont="1" applyFill="1" applyBorder="1" applyAlignment="1">
      <alignment horizontal="center" vertical="center"/>
    </xf>
    <xf numFmtId="0" fontId="3" fillId="4" borderId="50" xfId="3" applyNumberFormat="1" applyFont="1" applyFill="1" applyBorder="1" applyAlignment="1">
      <alignment horizontal="center" vertical="center"/>
    </xf>
    <xf numFmtId="0" fontId="3" fillId="4" borderId="49" xfId="3" applyNumberFormat="1" applyFont="1" applyFill="1" applyBorder="1" applyAlignment="1">
      <alignment horizontal="center" vertical="center"/>
    </xf>
    <xf numFmtId="0" fontId="3" fillId="4" borderId="88" xfId="3" applyNumberFormat="1" applyFont="1" applyFill="1" applyBorder="1" applyAlignment="1">
      <alignment horizontal="center" vertical="center"/>
    </xf>
    <xf numFmtId="168" fontId="3" fillId="4" borderId="43" xfId="3" applyNumberFormat="1" applyFont="1" applyFill="1" applyBorder="1" applyAlignment="1">
      <alignment horizontal="center" vertical="center"/>
    </xf>
    <xf numFmtId="168" fontId="3" fillId="4" borderId="42" xfId="3" applyNumberFormat="1" applyFont="1" applyFill="1" applyBorder="1" applyAlignment="1">
      <alignment horizontal="center" vertical="center"/>
    </xf>
    <xf numFmtId="168" fontId="3" fillId="4" borderId="47" xfId="3" applyNumberFormat="1" applyFont="1" applyFill="1" applyBorder="1" applyAlignment="1">
      <alignment horizontal="center" vertical="center"/>
    </xf>
    <xf numFmtId="0" fontId="15" fillId="2" borderId="0" xfId="0" applyFont="1" applyFill="1"/>
    <xf numFmtId="0" fontId="16" fillId="3" borderId="11"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108" xfId="0" applyFont="1" applyFill="1" applyBorder="1" applyAlignment="1">
      <alignment horizontal="center" vertical="center"/>
    </xf>
    <xf numFmtId="0" fontId="4" fillId="5" borderId="26" xfId="0" applyFont="1" applyFill="1" applyBorder="1" applyAlignment="1">
      <alignment horizontal="left"/>
    </xf>
    <xf numFmtId="0" fontId="4" fillId="5" borderId="22" xfId="0" applyFont="1" applyFill="1" applyBorder="1" applyAlignment="1">
      <alignment horizontal="left"/>
    </xf>
    <xf numFmtId="0" fontId="4" fillId="5" borderId="22" xfId="0" applyFont="1" applyFill="1" applyBorder="1" applyAlignment="1">
      <alignment horizontal="left" vertical="center"/>
    </xf>
    <xf numFmtId="0" fontId="10" fillId="5" borderId="36" xfId="0" applyFont="1" applyFill="1" applyBorder="1" applyAlignment="1">
      <alignment horizontal="left" vertical="center"/>
    </xf>
    <xf numFmtId="0" fontId="3" fillId="4" borderId="108" xfId="0" applyFont="1" applyFill="1" applyBorder="1" applyAlignment="1">
      <alignment horizontal="center"/>
    </xf>
    <xf numFmtId="0" fontId="3" fillId="4" borderId="24" xfId="0" applyFont="1" applyFill="1" applyBorder="1" applyAlignment="1">
      <alignment horizontal="center"/>
    </xf>
    <xf numFmtId="3" fontId="3" fillId="4" borderId="25" xfId="0" applyNumberFormat="1" applyFont="1" applyFill="1" applyBorder="1" applyAlignment="1">
      <alignment horizontal="center"/>
    </xf>
    <xf numFmtId="0" fontId="3" fillId="4" borderId="117" xfId="0" applyFont="1" applyFill="1" applyBorder="1" applyAlignment="1">
      <alignment horizontal="center"/>
    </xf>
    <xf numFmtId="0" fontId="3" fillId="4" borderId="95" xfId="0" applyFont="1" applyFill="1" applyBorder="1" applyAlignment="1">
      <alignment horizontal="center"/>
    </xf>
    <xf numFmtId="3" fontId="3" fillId="4" borderId="95" xfId="0" applyNumberFormat="1" applyFont="1" applyFill="1" applyBorder="1" applyAlignment="1">
      <alignment horizontal="center"/>
    </xf>
    <xf numFmtId="3" fontId="3" fillId="4" borderId="83" xfId="0" applyNumberFormat="1" applyFont="1" applyFill="1" applyBorder="1" applyAlignment="1">
      <alignment horizontal="center"/>
    </xf>
    <xf numFmtId="0" fontId="3" fillId="4" borderId="83" xfId="0" applyFont="1" applyFill="1" applyBorder="1" applyAlignment="1">
      <alignment horizontal="center"/>
    </xf>
    <xf numFmtId="0" fontId="4" fillId="4" borderId="23" xfId="0" applyFont="1" applyFill="1" applyBorder="1" applyAlignment="1">
      <alignment horizontal="center"/>
    </xf>
    <xf numFmtId="0" fontId="4" fillId="4" borderId="108" xfId="0" applyFont="1" applyFill="1" applyBorder="1" applyAlignment="1">
      <alignment horizontal="center"/>
    </xf>
    <xf numFmtId="0" fontId="4" fillId="4" borderId="13" xfId="0" applyFont="1" applyFill="1" applyBorder="1" applyAlignment="1">
      <alignment horizontal="center"/>
    </xf>
    <xf numFmtId="0" fontId="3" fillId="4" borderId="26" xfId="0" applyFont="1" applyFill="1" applyBorder="1" applyAlignment="1">
      <alignment horizontal="left"/>
    </xf>
    <xf numFmtId="0" fontId="3" fillId="0" borderId="0" xfId="0" applyFont="1"/>
    <xf numFmtId="0" fontId="21" fillId="2" borderId="0" xfId="1" applyFont="1" applyFill="1" applyAlignment="1">
      <alignment horizontal="left" vertical="center"/>
    </xf>
    <xf numFmtId="3" fontId="3" fillId="4" borderId="108" xfId="0" applyNumberFormat="1" applyFont="1" applyFill="1" applyBorder="1" applyAlignment="1">
      <alignment horizontal="center"/>
    </xf>
    <xf numFmtId="0" fontId="3" fillId="0" borderId="51" xfId="0" applyFont="1" applyBorder="1" applyAlignment="1">
      <alignment horizontal="center" vertical="center"/>
    </xf>
    <xf numFmtId="0" fontId="3" fillId="4" borderId="43" xfId="0" applyFont="1" applyFill="1" applyBorder="1" applyAlignment="1">
      <alignment horizontal="center" vertical="center"/>
    </xf>
    <xf numFmtId="0" fontId="4" fillId="3" borderId="36" xfId="0" applyFont="1" applyFill="1" applyBorder="1" applyAlignment="1">
      <alignment horizontal="left" vertical="center"/>
    </xf>
    <xf numFmtId="0" fontId="3" fillId="4" borderId="102" xfId="0" applyFont="1" applyFill="1" applyBorder="1" applyAlignment="1">
      <alignment horizontal="center" vertical="center"/>
    </xf>
    <xf numFmtId="0" fontId="3" fillId="4" borderId="104" xfId="0" applyFont="1" applyFill="1" applyBorder="1" applyAlignment="1">
      <alignment horizontal="center" vertical="center"/>
    </xf>
    <xf numFmtId="3" fontId="4" fillId="4" borderId="17" xfId="0" applyNumberFormat="1" applyFont="1" applyFill="1" applyBorder="1" applyAlignment="1">
      <alignment horizontal="center"/>
    </xf>
    <xf numFmtId="0" fontId="4" fillId="5" borderId="16" xfId="0" applyFont="1" applyFill="1" applyBorder="1" applyAlignment="1">
      <alignment horizontal="left" wrapText="1"/>
    </xf>
    <xf numFmtId="3" fontId="3" fillId="4" borderId="17" xfId="0" applyNumberFormat="1" applyFont="1" applyFill="1" applyBorder="1" applyAlignment="1">
      <alignment horizontal="center"/>
    </xf>
    <xf numFmtId="0" fontId="23" fillId="7" borderId="6" xfId="0" applyFont="1" applyFill="1" applyBorder="1" applyAlignment="1">
      <alignment horizontal="center" vertical="center" wrapText="1"/>
    </xf>
    <xf numFmtId="0" fontId="23" fillId="7" borderId="9" xfId="0" applyFont="1" applyFill="1" applyBorder="1" applyAlignment="1">
      <alignment horizontal="center" vertical="center" wrapText="1"/>
    </xf>
    <xf numFmtId="0" fontId="3" fillId="0" borderId="0" xfId="0" applyFont="1" applyAlignment="1">
      <alignment horizontal="left" wrapText="1"/>
    </xf>
    <xf numFmtId="0" fontId="23" fillId="7" borderId="26" xfId="0" applyFont="1" applyFill="1" applyBorder="1" applyAlignment="1">
      <alignment horizontal="center" vertical="center"/>
    </xf>
    <xf numFmtId="0" fontId="23" fillId="7" borderId="22" xfId="0" applyFont="1" applyFill="1" applyBorder="1" applyAlignment="1">
      <alignment horizontal="center" vertical="center"/>
    </xf>
    <xf numFmtId="0" fontId="4" fillId="5" borderId="101" xfId="0" applyFont="1" applyFill="1" applyBorder="1" applyAlignment="1">
      <alignment horizontal="left" wrapText="1"/>
    </xf>
    <xf numFmtId="0" fontId="4" fillId="5" borderId="92" xfId="0" applyFont="1" applyFill="1" applyBorder="1" applyAlignment="1">
      <alignment horizontal="left" wrapText="1"/>
    </xf>
    <xf numFmtId="0" fontId="3" fillId="5" borderId="86" xfId="0" applyFont="1" applyFill="1" applyBorder="1" applyAlignment="1">
      <alignment horizontal="left" wrapText="1" indent="1"/>
    </xf>
    <xf numFmtId="0" fontId="3" fillId="5" borderId="4" xfId="0" applyFont="1" applyFill="1" applyBorder="1" applyAlignment="1">
      <alignment horizontal="left" wrapText="1" indent="1"/>
    </xf>
    <xf numFmtId="0" fontId="3" fillId="5" borderId="93" xfId="0" applyFont="1" applyFill="1" applyBorder="1" applyAlignment="1">
      <alignment horizontal="left" wrapText="1" indent="1"/>
    </xf>
    <xf numFmtId="0" fontId="3" fillId="5" borderId="10" xfId="0" applyFont="1" applyFill="1" applyBorder="1" applyAlignment="1">
      <alignment horizontal="left" wrapText="1" indent="1"/>
    </xf>
    <xf numFmtId="0" fontId="4" fillId="5" borderId="4" xfId="0" applyFont="1" applyFill="1" applyBorder="1" applyAlignment="1">
      <alignment horizontal="left" wrapText="1"/>
    </xf>
    <xf numFmtId="0" fontId="3" fillId="5" borderId="92" xfId="0" applyFont="1" applyFill="1" applyBorder="1" applyAlignment="1">
      <alignment horizontal="left" wrapText="1" indent="1"/>
    </xf>
    <xf numFmtId="0" fontId="4" fillId="5" borderId="10" xfId="0" applyFont="1" applyFill="1" applyBorder="1" applyAlignment="1">
      <alignment horizontal="left" wrapText="1"/>
    </xf>
    <xf numFmtId="0" fontId="4" fillId="3" borderId="118" xfId="0" applyFont="1" applyFill="1" applyBorder="1" applyAlignment="1">
      <alignment horizontal="center" vertical="center"/>
    </xf>
    <xf numFmtId="0" fontId="4" fillId="3" borderId="120" xfId="0" applyFont="1" applyFill="1" applyBorder="1" applyAlignment="1">
      <alignment horizontal="center" vertical="center"/>
    </xf>
    <xf numFmtId="0" fontId="23" fillId="7" borderId="1" xfId="0" applyFont="1" applyFill="1" applyBorder="1" applyAlignment="1">
      <alignment horizontal="center"/>
    </xf>
    <xf numFmtId="0" fontId="23" fillId="7" borderId="26" xfId="0" applyFont="1" applyFill="1" applyBorder="1" applyAlignment="1">
      <alignment horizontal="center"/>
    </xf>
    <xf numFmtId="0" fontId="5" fillId="7" borderId="23" xfId="0" applyFont="1" applyFill="1" applyBorder="1" applyAlignment="1">
      <alignment horizontal="center" vertical="center"/>
    </xf>
    <xf numFmtId="0" fontId="23" fillId="7" borderId="23" xfId="0" applyFont="1" applyFill="1" applyBorder="1" applyAlignment="1">
      <alignment horizontal="center" vertical="center"/>
    </xf>
    <xf numFmtId="0" fontId="23" fillId="7" borderId="24" xfId="0" applyFont="1" applyFill="1" applyBorder="1" applyAlignment="1">
      <alignment horizontal="center" vertical="center"/>
    </xf>
    <xf numFmtId="0" fontId="23" fillId="7" borderId="25" xfId="0" applyFont="1" applyFill="1" applyBorder="1" applyAlignment="1">
      <alignment horizontal="center" vertical="center"/>
    </xf>
    <xf numFmtId="0" fontId="23" fillId="7" borderId="6" xfId="0" applyFont="1" applyFill="1" applyBorder="1" applyAlignment="1">
      <alignment horizontal="center" vertical="center"/>
    </xf>
    <xf numFmtId="0" fontId="9" fillId="5" borderId="102" xfId="0" applyFont="1" applyFill="1" applyBorder="1" applyAlignment="1">
      <alignment horizontal="left" vertical="center" indent="1"/>
    </xf>
    <xf numFmtId="0" fontId="9" fillId="5" borderId="112" xfId="0" applyFont="1" applyFill="1" applyBorder="1" applyAlignment="1">
      <alignment horizontal="left" vertical="center" indent="1"/>
    </xf>
    <xf numFmtId="0" fontId="19" fillId="5" borderId="102" xfId="0" applyFont="1" applyFill="1" applyBorder="1" applyAlignment="1">
      <alignment horizontal="left" vertical="center" indent="1"/>
    </xf>
    <xf numFmtId="0" fontId="6" fillId="5" borderId="109" xfId="0" applyFont="1" applyFill="1" applyBorder="1" applyAlignment="1">
      <alignment horizontal="left" vertical="center" indent="3"/>
    </xf>
    <xf numFmtId="0" fontId="19" fillId="5" borderId="112" xfId="0" applyFont="1" applyFill="1" applyBorder="1" applyAlignment="1">
      <alignment horizontal="left" vertical="center" indent="1"/>
    </xf>
    <xf numFmtId="0" fontId="23" fillId="7" borderId="6" xfId="0" applyFont="1" applyFill="1" applyBorder="1" applyAlignment="1">
      <alignment horizontal="center"/>
    </xf>
    <xf numFmtId="0" fontId="5" fillId="7" borderId="108" xfId="0" applyFont="1" applyFill="1" applyBorder="1" applyAlignment="1">
      <alignment horizontal="center" vertical="center"/>
    </xf>
    <xf numFmtId="0" fontId="5" fillId="7" borderId="24" xfId="0" applyFont="1" applyFill="1" applyBorder="1" applyAlignment="1">
      <alignment horizontal="center" vertical="center"/>
    </xf>
    <xf numFmtId="0" fontId="5" fillId="7" borderId="25" xfId="0" applyFont="1" applyFill="1" applyBorder="1" applyAlignment="1">
      <alignment horizontal="center" vertical="center"/>
    </xf>
    <xf numFmtId="0" fontId="23" fillId="7" borderId="26" xfId="0" applyFont="1" applyFill="1" applyBorder="1" applyAlignment="1">
      <alignment horizontal="center" vertical="center" wrapText="1"/>
    </xf>
    <xf numFmtId="0" fontId="23" fillId="7" borderId="25" xfId="0" applyFont="1" applyFill="1" applyBorder="1" applyAlignment="1">
      <alignment horizontal="center" vertical="center" wrapText="1"/>
    </xf>
    <xf numFmtId="0" fontId="3" fillId="5" borderId="102" xfId="0" applyFont="1" applyFill="1" applyBorder="1" applyAlignment="1">
      <alignment horizontal="left" indent="1"/>
    </xf>
    <xf numFmtId="0" fontId="3" fillId="5" borderId="109" xfId="0" applyFont="1" applyFill="1" applyBorder="1" applyAlignment="1">
      <alignment horizontal="left" vertical="center" indent="1"/>
    </xf>
    <xf numFmtId="0" fontId="3" fillId="5" borderId="113" xfId="0" applyFont="1" applyFill="1" applyBorder="1" applyAlignment="1">
      <alignment horizontal="left" vertical="center" indent="1"/>
    </xf>
    <xf numFmtId="0" fontId="3" fillId="5" borderId="109" xfId="0" applyFont="1" applyFill="1" applyBorder="1" applyAlignment="1">
      <alignment horizontal="left" indent="1"/>
    </xf>
    <xf numFmtId="0" fontId="23" fillId="7" borderId="94" xfId="0" applyFont="1" applyFill="1" applyBorder="1" applyAlignment="1">
      <alignment horizontal="center" vertical="center"/>
    </xf>
    <xf numFmtId="0" fontId="23" fillId="7" borderId="95" xfId="0" applyFont="1" applyFill="1" applyBorder="1" applyAlignment="1">
      <alignment horizontal="center" vertical="center"/>
    </xf>
    <xf numFmtId="0" fontId="23" fillId="7" borderId="83" xfId="0" applyFont="1" applyFill="1" applyBorder="1" applyAlignment="1">
      <alignment horizontal="center" vertical="center"/>
    </xf>
    <xf numFmtId="0" fontId="3" fillId="5" borderId="113" xfId="0" applyFont="1" applyFill="1" applyBorder="1" applyAlignment="1">
      <alignment horizontal="left" indent="1"/>
    </xf>
    <xf numFmtId="0" fontId="3" fillId="5" borderId="22" xfId="0" applyFont="1" applyFill="1" applyBorder="1" applyAlignment="1">
      <alignment horizontal="left" vertical="center" wrapText="1"/>
    </xf>
    <xf numFmtId="0" fontId="4" fillId="5" borderId="17" xfId="0" applyFont="1" applyFill="1" applyBorder="1" applyAlignment="1">
      <alignment horizontal="left" wrapText="1"/>
    </xf>
    <xf numFmtId="0" fontId="4" fillId="5" borderId="26" xfId="0" applyFont="1" applyFill="1" applyBorder="1" applyAlignment="1">
      <alignment horizontal="left" wrapText="1"/>
    </xf>
    <xf numFmtId="0" fontId="3" fillId="5" borderId="86" xfId="0" applyFont="1" applyFill="1" applyBorder="1" applyAlignment="1">
      <alignment horizontal="left" vertical="center" wrapText="1" indent="1"/>
    </xf>
    <xf numFmtId="0" fontId="3" fillId="5" borderId="93" xfId="0" applyFont="1" applyFill="1" applyBorder="1" applyAlignment="1">
      <alignment horizontal="left" vertical="center" wrapText="1" indent="1"/>
    </xf>
    <xf numFmtId="0" fontId="5" fillId="7" borderId="6" xfId="0" applyFont="1" applyFill="1" applyBorder="1" applyAlignment="1">
      <alignment horizontal="center"/>
    </xf>
    <xf numFmtId="0" fontId="17" fillId="3" borderId="117" xfId="4" applyFont="1" applyFill="1" applyBorder="1" applyAlignment="1">
      <alignment horizontal="center" vertical="center" wrapText="1"/>
    </xf>
    <xf numFmtId="3" fontId="15" fillId="5" borderId="117" xfId="0" applyNumberFormat="1" applyFont="1" applyFill="1" applyBorder="1" applyAlignment="1">
      <alignment horizontal="center" vertical="center"/>
    </xf>
    <xf numFmtId="0" fontId="3" fillId="0" borderId="37" xfId="0" applyFont="1" applyBorder="1" applyAlignment="1">
      <alignment horizontal="center" vertical="center" wrapText="1"/>
    </xf>
    <xf numFmtId="0" fontId="3" fillId="0" borderId="110" xfId="0" applyFont="1" applyBorder="1" applyAlignment="1">
      <alignment horizontal="center" vertical="center" wrapText="1"/>
    </xf>
    <xf numFmtId="0" fontId="3" fillId="9" borderId="0" xfId="0" applyFont="1" applyFill="1" applyAlignment="1">
      <alignment horizontal="left"/>
    </xf>
    <xf numFmtId="0" fontId="9" fillId="9" borderId="0" xfId="0" applyFont="1" applyFill="1" applyAlignment="1">
      <alignment horizontal="left"/>
    </xf>
    <xf numFmtId="0" fontId="24" fillId="7" borderId="11" xfId="0" applyFont="1" applyFill="1" applyBorder="1" applyAlignment="1">
      <alignment horizontal="center" vertical="center"/>
    </xf>
    <xf numFmtId="0" fontId="23" fillId="7" borderId="11" xfId="0" applyFont="1" applyFill="1" applyBorder="1" applyAlignment="1">
      <alignment horizontal="center" vertical="center"/>
    </xf>
    <xf numFmtId="0" fontId="0" fillId="10" borderId="0" xfId="0" applyFill="1"/>
    <xf numFmtId="0" fontId="3" fillId="10" borderId="0" xfId="0" applyFont="1" applyFill="1" applyAlignment="1">
      <alignment horizontal="left"/>
    </xf>
    <xf numFmtId="0" fontId="6" fillId="11" borderId="0" xfId="5" applyFont="1" applyFill="1" applyAlignment="1">
      <alignment horizontal="left"/>
    </xf>
    <xf numFmtId="0" fontId="28" fillId="11" borderId="0" xfId="6" applyFont="1" applyFill="1" applyAlignment="1">
      <alignment horizontal="left" vertical="center"/>
    </xf>
    <xf numFmtId="0" fontId="26" fillId="0" borderId="0" xfId="5"/>
    <xf numFmtId="0" fontId="20" fillId="11" borderId="0" xfId="5" applyFont="1" applyFill="1" applyAlignment="1">
      <alignment horizontal="left"/>
    </xf>
    <xf numFmtId="0" fontId="31" fillId="11" borderId="0" xfId="5" applyFont="1" applyFill="1" applyAlignment="1">
      <alignment horizontal="left"/>
    </xf>
    <xf numFmtId="0" fontId="30" fillId="12" borderId="94" xfId="5" applyFont="1" applyFill="1" applyBorder="1" applyAlignment="1">
      <alignment horizontal="center" vertical="center"/>
    </xf>
    <xf numFmtId="0" fontId="30" fillId="12" borderId="95" xfId="5" applyFont="1" applyFill="1" applyBorder="1" applyAlignment="1">
      <alignment horizontal="center" vertical="center"/>
    </xf>
    <xf numFmtId="0" fontId="30" fillId="12" borderId="83" xfId="5" applyFont="1" applyFill="1" applyBorder="1" applyAlignment="1">
      <alignment horizontal="center" vertical="center"/>
    </xf>
    <xf numFmtId="0" fontId="6" fillId="14" borderId="102" xfId="5" applyFont="1" applyFill="1" applyBorder="1" applyAlignment="1">
      <alignment horizontal="left" indent="1"/>
    </xf>
    <xf numFmtId="0" fontId="6" fillId="0" borderId="88" xfId="5" applyFont="1" applyBorder="1" applyAlignment="1">
      <alignment horizontal="center" vertical="center"/>
    </xf>
    <xf numFmtId="3" fontId="6" fillId="0" borderId="50" xfId="5" applyNumberFormat="1" applyFont="1" applyBorder="1" applyAlignment="1">
      <alignment horizontal="center" vertical="center"/>
    </xf>
    <xf numFmtId="0" fontId="6" fillId="0" borderId="50" xfId="5" applyFont="1" applyBorder="1" applyAlignment="1">
      <alignment horizontal="center" vertical="center"/>
    </xf>
    <xf numFmtId="0" fontId="6" fillId="0" borderId="49" xfId="5" applyFont="1" applyBorder="1" applyAlignment="1">
      <alignment horizontal="center" vertical="center"/>
    </xf>
    <xf numFmtId="0" fontId="6" fillId="14" borderId="109" xfId="5" applyFont="1" applyFill="1" applyBorder="1" applyAlignment="1">
      <alignment horizontal="left" indent="1"/>
    </xf>
    <xf numFmtId="0" fontId="6" fillId="0" borderId="37" xfId="5" applyFont="1" applyBorder="1" applyAlignment="1">
      <alignment horizontal="center" vertical="center"/>
    </xf>
    <xf numFmtId="3" fontId="6" fillId="0" borderId="17" xfId="5" applyNumberFormat="1" applyFont="1" applyBorder="1" applyAlignment="1">
      <alignment horizontal="center" vertical="center"/>
    </xf>
    <xf numFmtId="0" fontId="6" fillId="0" borderId="17" xfId="5" applyFont="1" applyBorder="1" applyAlignment="1">
      <alignment horizontal="center" vertical="center"/>
    </xf>
    <xf numFmtId="0" fontId="6" fillId="0" borderId="48" xfId="5" applyFont="1" applyBorder="1" applyAlignment="1">
      <alignment horizontal="center" vertical="center"/>
    </xf>
    <xf numFmtId="0" fontId="6" fillId="14" borderId="113" xfId="5" applyFont="1" applyFill="1" applyBorder="1" applyAlignment="1">
      <alignment horizontal="left" indent="1"/>
    </xf>
    <xf numFmtId="0" fontId="6" fillId="0" borderId="111" xfId="5" applyFont="1" applyBorder="1" applyAlignment="1">
      <alignment horizontal="center" vertical="center"/>
    </xf>
    <xf numFmtId="3" fontId="6" fillId="0" borderId="20" xfId="5" applyNumberFormat="1" applyFont="1" applyBorder="1" applyAlignment="1">
      <alignment horizontal="center" vertical="center"/>
    </xf>
    <xf numFmtId="0" fontId="6" fillId="0" borderId="20" xfId="5" applyFont="1" applyBorder="1" applyAlignment="1">
      <alignment horizontal="center" vertical="center"/>
    </xf>
    <xf numFmtId="0" fontId="6" fillId="0" borderId="81" xfId="5" applyFont="1" applyBorder="1" applyAlignment="1">
      <alignment horizontal="center" vertical="center"/>
    </xf>
    <xf numFmtId="0" fontId="18" fillId="14" borderId="26" xfId="5" applyFont="1" applyFill="1" applyBorder="1" applyAlignment="1">
      <alignment horizontal="left"/>
    </xf>
    <xf numFmtId="3" fontId="6" fillId="15" borderId="108" xfId="5" applyNumberFormat="1" applyFont="1" applyFill="1" applyBorder="1" applyAlignment="1">
      <alignment horizontal="center" vertical="center"/>
    </xf>
    <xf numFmtId="3" fontId="6" fillId="15" borderId="24" xfId="5" applyNumberFormat="1" applyFont="1" applyFill="1" applyBorder="1" applyAlignment="1">
      <alignment horizontal="center" vertical="center"/>
    </xf>
    <xf numFmtId="3" fontId="6" fillId="15" borderId="25" xfId="5" applyNumberFormat="1" applyFont="1" applyFill="1" applyBorder="1" applyAlignment="1">
      <alignment horizontal="center" vertical="center"/>
    </xf>
    <xf numFmtId="3" fontId="6" fillId="0" borderId="49" xfId="5" applyNumberFormat="1" applyFont="1" applyBorder="1" applyAlignment="1">
      <alignment horizontal="center" vertical="center"/>
    </xf>
    <xf numFmtId="3" fontId="6" fillId="0" borderId="48" xfId="5" applyNumberFormat="1" applyFont="1" applyBorder="1" applyAlignment="1">
      <alignment horizontal="center" vertical="center"/>
    </xf>
    <xf numFmtId="0" fontId="6" fillId="14" borderId="109" xfId="5" applyFont="1" applyFill="1" applyBorder="1" applyAlignment="1">
      <alignment horizontal="left" vertical="center" indent="1"/>
    </xf>
    <xf numFmtId="3" fontId="6" fillId="0" borderId="81" xfId="5" applyNumberFormat="1" applyFont="1" applyBorder="1" applyAlignment="1">
      <alignment horizontal="center" vertical="center"/>
    </xf>
    <xf numFmtId="0" fontId="6" fillId="14" borderId="113" xfId="5" applyFont="1" applyFill="1" applyBorder="1" applyAlignment="1">
      <alignment horizontal="left" vertical="center" indent="1"/>
    </xf>
    <xf numFmtId="0" fontId="18" fillId="14" borderId="22" xfId="5" applyFont="1" applyFill="1" applyBorder="1" applyAlignment="1">
      <alignment horizontal="left"/>
    </xf>
    <xf numFmtId="0" fontId="6" fillId="15" borderId="117" xfId="5" applyFont="1" applyFill="1" applyBorder="1" applyAlignment="1">
      <alignment horizontal="center"/>
    </xf>
    <xf numFmtId="0" fontId="6" fillId="15" borderId="95" xfId="5" applyFont="1" applyFill="1" applyBorder="1" applyAlignment="1">
      <alignment horizontal="center"/>
    </xf>
    <xf numFmtId="0" fontId="6" fillId="15" borderId="83" xfId="5" applyFont="1" applyFill="1" applyBorder="1" applyAlignment="1">
      <alignment horizontal="center"/>
    </xf>
    <xf numFmtId="0" fontId="6" fillId="14" borderId="22" xfId="5" applyFont="1" applyFill="1" applyBorder="1" applyAlignment="1">
      <alignment horizontal="left" vertical="center" wrapText="1"/>
    </xf>
    <xf numFmtId="0" fontId="6" fillId="0" borderId="117" xfId="5" applyFont="1" applyBorder="1" applyAlignment="1">
      <alignment horizontal="center"/>
    </xf>
    <xf numFmtId="0" fontId="6" fillId="0" borderId="95" xfId="5" applyFont="1" applyBorder="1" applyAlignment="1">
      <alignment horizontal="center"/>
    </xf>
    <xf numFmtId="0" fontId="6" fillId="0" borderId="83" xfId="5" applyFont="1" applyBorder="1" applyAlignment="1">
      <alignment horizontal="center"/>
    </xf>
    <xf numFmtId="0" fontId="18" fillId="14" borderId="26" xfId="5" applyFont="1" applyFill="1" applyBorder="1" applyAlignment="1">
      <alignment horizontal="left" wrapText="1"/>
    </xf>
    <xf numFmtId="3" fontId="6" fillId="15" borderId="108" xfId="5" applyNumberFormat="1" applyFont="1" applyFill="1" applyBorder="1" applyAlignment="1">
      <alignment horizontal="center"/>
    </xf>
    <xf numFmtId="0" fontId="18" fillId="14" borderId="17" xfId="5" applyFont="1" applyFill="1" applyBorder="1" applyAlignment="1">
      <alignment horizontal="left" wrapText="1"/>
    </xf>
    <xf numFmtId="3" fontId="18" fillId="15" borderId="17" xfId="5" applyNumberFormat="1" applyFont="1" applyFill="1" applyBorder="1" applyAlignment="1">
      <alignment horizontal="center"/>
    </xf>
    <xf numFmtId="0" fontId="6" fillId="0" borderId="0" xfId="5" applyFont="1" applyAlignment="1">
      <alignment horizontal="left" wrapText="1"/>
    </xf>
    <xf numFmtId="0" fontId="6" fillId="0" borderId="0" xfId="5" applyFont="1" applyAlignment="1">
      <alignment horizontal="left"/>
    </xf>
    <xf numFmtId="0" fontId="18" fillId="14" borderId="16" xfId="5" applyFont="1" applyFill="1" applyBorder="1" applyAlignment="1">
      <alignment horizontal="left" wrapText="1"/>
    </xf>
    <xf numFmtId="3" fontId="6" fillId="15" borderId="17" xfId="5" applyNumberFormat="1" applyFont="1" applyFill="1" applyBorder="1" applyAlignment="1">
      <alignment horizontal="center"/>
    </xf>
    <xf numFmtId="0" fontId="26" fillId="10" borderId="0" xfId="5" applyFill="1"/>
    <xf numFmtId="0" fontId="6" fillId="16" borderId="0" xfId="5" applyFont="1" applyFill="1" applyAlignment="1">
      <alignment horizontal="left"/>
    </xf>
    <xf numFmtId="0" fontId="15" fillId="0" borderId="0" xfId="0" applyFont="1" applyAlignment="1">
      <alignment horizontal="left" vertical="center"/>
    </xf>
    <xf numFmtId="0" fontId="18" fillId="18" borderId="55" xfId="0" applyFont="1" applyFill="1" applyBorder="1" applyAlignment="1">
      <alignment wrapText="1"/>
    </xf>
    <xf numFmtId="0" fontId="19" fillId="0" borderId="136" xfId="0" applyFont="1" applyBorder="1" applyAlignment="1">
      <alignment horizontal="center" vertical="center"/>
    </xf>
    <xf numFmtId="0" fontId="19" fillId="0" borderId="121" xfId="0" applyFont="1" applyBorder="1" applyAlignment="1">
      <alignment horizontal="center" vertical="center" wrapText="1"/>
    </xf>
    <xf numFmtId="0" fontId="18" fillId="18" borderId="55" xfId="0" applyFont="1" applyFill="1" applyBorder="1" applyAlignment="1">
      <alignment horizontal="center" vertical="center" wrapText="1"/>
    </xf>
    <xf numFmtId="0" fontId="19" fillId="0" borderId="137" xfId="0" applyFont="1" applyBorder="1" applyAlignment="1">
      <alignment horizontal="left" vertical="center"/>
    </xf>
    <xf numFmtId="0" fontId="19" fillId="0" borderId="121" xfId="0" applyFont="1" applyBorder="1" applyAlignment="1">
      <alignment horizontal="left" vertical="center"/>
    </xf>
    <xf numFmtId="0" fontId="18" fillId="18" borderId="53" xfId="0" applyFont="1" applyFill="1" applyBorder="1" applyAlignment="1">
      <alignment horizontal="center" vertical="center" wrapText="1"/>
    </xf>
    <xf numFmtId="0" fontId="6" fillId="0" borderId="42" xfId="0" applyFont="1" applyBorder="1" applyAlignment="1">
      <alignment horizontal="center" wrapText="1"/>
    </xf>
    <xf numFmtId="0" fontId="6" fillId="0" borderId="47" xfId="0" applyFont="1" applyBorder="1" applyAlignment="1">
      <alignment horizontal="center" wrapText="1"/>
    </xf>
    <xf numFmtId="0" fontId="9" fillId="0" borderId="138" xfId="0" applyFont="1" applyBorder="1" applyAlignment="1">
      <alignment horizontal="center" vertical="center" wrapText="1"/>
    </xf>
    <xf numFmtId="0" fontId="3" fillId="0" borderId="125" xfId="0" applyFont="1" applyBorder="1" applyAlignment="1">
      <alignment horizontal="center" vertical="center" wrapText="1"/>
    </xf>
    <xf numFmtId="0" fontId="3" fillId="0" borderId="139" xfId="0" applyFont="1" applyBorder="1" applyAlignment="1">
      <alignment horizontal="center" vertical="center" wrapText="1"/>
    </xf>
    <xf numFmtId="0" fontId="4" fillId="3" borderId="57" xfId="0" applyFont="1" applyFill="1" applyBorder="1" applyAlignment="1">
      <alignment horizontal="center" vertical="center" wrapText="1"/>
    </xf>
    <xf numFmtId="0" fontId="4" fillId="3" borderId="140" xfId="0" applyFont="1" applyFill="1" applyBorder="1" applyAlignment="1">
      <alignment horizontal="center" vertical="center" wrapText="1"/>
    </xf>
    <xf numFmtId="0" fontId="4" fillId="3" borderId="141"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82" xfId="0" applyFont="1" applyFill="1" applyBorder="1" applyAlignment="1">
      <alignment horizontal="center" vertical="center" wrapText="1"/>
    </xf>
    <xf numFmtId="0" fontId="4" fillId="3" borderId="142" xfId="0" applyFont="1" applyFill="1" applyBorder="1" applyAlignment="1">
      <alignment horizontal="center" vertical="center" wrapText="1"/>
    </xf>
    <xf numFmtId="0" fontId="3" fillId="0" borderId="46" xfId="0" applyFont="1" applyBorder="1" applyAlignment="1">
      <alignment wrapText="1"/>
    </xf>
    <xf numFmtId="0" fontId="3" fillId="0" borderId="15" xfId="0" applyFont="1" applyBorder="1" applyAlignment="1">
      <alignment wrapText="1"/>
    </xf>
    <xf numFmtId="0" fontId="3" fillId="0" borderId="56" xfId="0" applyFont="1" applyBorder="1" applyAlignment="1">
      <alignment wrapText="1"/>
    </xf>
    <xf numFmtId="0" fontId="3" fillId="0" borderId="44" xfId="0" applyFont="1" applyBorder="1" applyAlignment="1">
      <alignment wrapText="1"/>
    </xf>
    <xf numFmtId="0" fontId="3" fillId="0" borderId="17" xfId="0" applyFont="1" applyBorder="1" applyAlignment="1">
      <alignment wrapText="1"/>
    </xf>
    <xf numFmtId="0" fontId="3" fillId="0" borderId="48" xfId="0" applyFont="1" applyBorder="1" applyAlignment="1">
      <alignment wrapText="1"/>
    </xf>
    <xf numFmtId="0" fontId="3" fillId="0" borderId="43" xfId="0" applyFont="1" applyBorder="1" applyAlignment="1">
      <alignment wrapText="1"/>
    </xf>
    <xf numFmtId="0" fontId="3" fillId="0" borderId="42" xfId="0" applyFont="1" applyBorder="1" applyAlignment="1">
      <alignment wrapText="1"/>
    </xf>
    <xf numFmtId="0" fontId="3" fillId="0" borderId="47" xfId="0" applyFont="1" applyBorder="1" applyAlignment="1">
      <alignment wrapText="1"/>
    </xf>
    <xf numFmtId="0" fontId="23" fillId="7" borderId="13" xfId="0" applyFont="1" applyFill="1" applyBorder="1" applyAlignment="1">
      <alignment horizontal="center" vertical="center"/>
    </xf>
    <xf numFmtId="0" fontId="6" fillId="0" borderId="0" xfId="0" applyFont="1" applyAlignment="1">
      <alignment horizontal="center" wrapText="1"/>
    </xf>
    <xf numFmtId="0" fontId="18" fillId="0" borderId="0" xfId="0" applyFont="1" applyAlignment="1">
      <alignment horizontal="center" vertical="center" wrapText="1"/>
    </xf>
    <xf numFmtId="0" fontId="3" fillId="21" borderId="143" xfId="0" applyFont="1" applyFill="1" applyBorder="1"/>
    <xf numFmtId="0" fontId="3" fillId="21" borderId="144" xfId="0" applyFont="1" applyFill="1" applyBorder="1"/>
    <xf numFmtId="0" fontId="3" fillId="21" borderId="111" xfId="0" applyFont="1" applyFill="1" applyBorder="1"/>
    <xf numFmtId="0" fontId="3" fillId="21" borderId="14" xfId="0" applyFont="1" applyFill="1" applyBorder="1"/>
    <xf numFmtId="0" fontId="3" fillId="21" borderId="98" xfId="0" applyFont="1" applyFill="1" applyBorder="1"/>
    <xf numFmtId="0" fontId="3" fillId="21" borderId="87" xfId="0" applyFont="1" applyFill="1" applyBorder="1"/>
    <xf numFmtId="0" fontId="3" fillId="21" borderId="16" xfId="0" applyFont="1" applyFill="1" applyBorder="1"/>
    <xf numFmtId="0" fontId="16" fillId="21" borderId="145" xfId="0" applyFont="1" applyFill="1" applyBorder="1"/>
    <xf numFmtId="0" fontId="16" fillId="21" borderId="146" xfId="0" applyFont="1" applyFill="1" applyBorder="1"/>
    <xf numFmtId="0" fontId="3" fillId="21" borderId="125" xfId="0" applyFont="1" applyFill="1" applyBorder="1"/>
    <xf numFmtId="0" fontId="3" fillId="21" borderId="19" xfId="0" applyFont="1" applyFill="1" applyBorder="1"/>
    <xf numFmtId="0" fontId="4" fillId="0" borderId="0" xfId="0" applyFont="1" applyAlignment="1">
      <alignment horizontal="left" vertical="center"/>
    </xf>
    <xf numFmtId="0" fontId="3" fillId="21" borderId="82" xfId="0" applyFont="1" applyFill="1" applyBorder="1"/>
    <xf numFmtId="0" fontId="3" fillId="21" borderId="0" xfId="0" applyFont="1" applyFill="1"/>
    <xf numFmtId="0" fontId="3" fillId="21" borderId="147" xfId="0" applyFont="1" applyFill="1" applyBorder="1"/>
    <xf numFmtId="0" fontId="6" fillId="22" borderId="130" xfId="0" applyFont="1" applyFill="1" applyBorder="1"/>
    <xf numFmtId="0" fontId="6" fillId="22" borderId="129" xfId="0" applyFont="1" applyFill="1" applyBorder="1"/>
    <xf numFmtId="0" fontId="6" fillId="22" borderId="133" xfId="0" applyFont="1" applyFill="1" applyBorder="1"/>
    <xf numFmtId="0" fontId="6" fillId="22" borderId="132" xfId="0" applyFont="1" applyFill="1" applyBorder="1"/>
    <xf numFmtId="0" fontId="9" fillId="21" borderId="1" xfId="0" applyFont="1" applyFill="1" applyBorder="1" applyAlignment="1">
      <alignment horizontal="left"/>
    </xf>
    <xf numFmtId="0" fontId="9" fillId="21" borderId="150" xfId="0" applyFont="1" applyFill="1" applyBorder="1" applyAlignment="1">
      <alignment horizontal="left"/>
    </xf>
    <xf numFmtId="0" fontId="9" fillId="21" borderId="151" xfId="0" applyFont="1" applyFill="1" applyBorder="1" applyAlignment="1">
      <alignment horizontal="left"/>
    </xf>
    <xf numFmtId="0" fontId="9" fillId="21" borderId="152" xfId="0" applyFont="1" applyFill="1" applyBorder="1" applyAlignment="1">
      <alignment horizontal="left"/>
    </xf>
    <xf numFmtId="0" fontId="9" fillId="21" borderId="153" xfId="0" applyFont="1" applyFill="1" applyBorder="1" applyAlignment="1">
      <alignment horizontal="left"/>
    </xf>
    <xf numFmtId="0" fontId="9" fillId="21" borderId="0" xfId="0" applyFont="1" applyFill="1" applyAlignment="1">
      <alignment horizontal="left"/>
    </xf>
    <xf numFmtId="0" fontId="9" fillId="21" borderId="154" xfId="0" applyFont="1" applyFill="1" applyBorder="1" applyAlignment="1">
      <alignment horizontal="left"/>
    </xf>
    <xf numFmtId="0" fontId="9" fillId="21" borderId="4" xfId="0" applyFont="1" applyFill="1" applyBorder="1" applyAlignment="1">
      <alignment horizontal="left"/>
    </xf>
    <xf numFmtId="0" fontId="9" fillId="21" borderId="155" xfId="0" applyFont="1" applyFill="1" applyBorder="1" applyAlignment="1">
      <alignment horizontal="left"/>
    </xf>
    <xf numFmtId="0" fontId="9" fillId="21" borderId="156" xfId="0" applyFont="1" applyFill="1" applyBorder="1" applyAlignment="1">
      <alignment horizontal="left"/>
    </xf>
    <xf numFmtId="0" fontId="9" fillId="21" borderId="5" xfId="0" applyFont="1" applyFill="1" applyBorder="1" applyAlignment="1">
      <alignment horizontal="left"/>
    </xf>
    <xf numFmtId="0" fontId="3" fillId="17" borderId="121" xfId="0" applyFont="1" applyFill="1" applyBorder="1" applyAlignment="1">
      <alignment horizontal="left" wrapText="1"/>
    </xf>
    <xf numFmtId="0" fontId="13" fillId="5" borderId="54" xfId="0" applyFont="1" applyFill="1" applyBorder="1" applyAlignment="1">
      <alignment horizontal="left" wrapText="1"/>
    </xf>
    <xf numFmtId="0" fontId="3" fillId="5" borderId="54" xfId="0" applyFont="1" applyFill="1" applyBorder="1" applyAlignment="1">
      <alignment horizontal="left" vertical="center" wrapText="1"/>
    </xf>
    <xf numFmtId="0" fontId="33" fillId="21" borderId="125" xfId="0" applyFont="1" applyFill="1" applyBorder="1" applyAlignment="1">
      <alignment horizontal="left" vertical="center"/>
    </xf>
    <xf numFmtId="0" fontId="15" fillId="21" borderId="126" xfId="0" applyFont="1" applyFill="1" applyBorder="1" applyAlignment="1">
      <alignment horizontal="left" vertical="center" wrapText="1"/>
    </xf>
    <xf numFmtId="0" fontId="3" fillId="21" borderId="127" xfId="0" applyFont="1" applyFill="1" applyBorder="1"/>
    <xf numFmtId="0" fontId="15" fillId="22" borderId="144" xfId="0" applyFont="1" applyFill="1" applyBorder="1" applyAlignment="1">
      <alignment horizontal="left" vertical="center" wrapText="1"/>
    </xf>
    <xf numFmtId="0" fontId="6" fillId="22" borderId="144" xfId="0" applyFont="1" applyFill="1" applyBorder="1"/>
    <xf numFmtId="0" fontId="6" fillId="22" borderId="111" xfId="0" applyFont="1" applyFill="1" applyBorder="1"/>
    <xf numFmtId="0" fontId="15" fillId="22" borderId="0" xfId="0" applyFont="1" applyFill="1" applyAlignment="1">
      <alignment horizontal="left" vertical="center" wrapText="1"/>
    </xf>
    <xf numFmtId="0" fontId="6" fillId="22" borderId="0" xfId="0" applyFont="1" applyFill="1"/>
    <xf numFmtId="0" fontId="6" fillId="22" borderId="147" xfId="0" applyFont="1" applyFill="1" applyBorder="1"/>
    <xf numFmtId="0" fontId="15" fillId="22" borderId="98" xfId="0" applyFont="1" applyFill="1" applyBorder="1" applyAlignment="1">
      <alignment horizontal="left" vertical="center" wrapText="1"/>
    </xf>
    <xf numFmtId="0" fontId="6" fillId="22" borderId="98" xfId="0" applyFont="1" applyFill="1" applyBorder="1"/>
    <xf numFmtId="0" fontId="6" fillId="22" borderId="87" xfId="0" applyFont="1" applyFill="1" applyBorder="1"/>
    <xf numFmtId="169" fontId="15" fillId="5" borderId="63" xfId="0" applyNumberFormat="1" applyFont="1" applyFill="1" applyBorder="1" applyAlignment="1">
      <alignment horizontal="center" vertical="center"/>
    </xf>
    <xf numFmtId="169" fontId="15" fillId="4" borderId="75" xfId="0" applyNumberFormat="1" applyFont="1" applyFill="1" applyBorder="1" applyAlignment="1">
      <alignment horizontal="center" vertical="center"/>
    </xf>
    <xf numFmtId="169" fontId="3" fillId="0" borderId="16" xfId="0" applyNumberFormat="1" applyFont="1" applyBorder="1" applyAlignment="1">
      <alignment horizontal="center" wrapText="1"/>
    </xf>
    <xf numFmtId="169" fontId="6" fillId="4" borderId="14" xfId="0" applyNumberFormat="1" applyFont="1" applyFill="1" applyBorder="1" applyAlignment="1">
      <alignment horizontal="center" vertical="center"/>
    </xf>
    <xf numFmtId="169" fontId="3" fillId="0" borderId="41" xfId="0" applyNumberFormat="1" applyFont="1" applyBorder="1" applyAlignment="1">
      <alignment horizontal="center" wrapText="1"/>
    </xf>
    <xf numFmtId="169" fontId="6" fillId="4" borderId="99" xfId="0" applyNumberFormat="1" applyFont="1" applyFill="1" applyBorder="1" applyAlignment="1">
      <alignment horizontal="center" vertical="center"/>
    </xf>
    <xf numFmtId="169" fontId="15" fillId="5" borderId="83" xfId="0" applyNumberFormat="1" applyFont="1" applyFill="1" applyBorder="1" applyAlignment="1">
      <alignment horizontal="center" vertical="center"/>
    </xf>
    <xf numFmtId="169" fontId="3" fillId="0" borderId="48" xfId="0" applyNumberFormat="1" applyFont="1" applyBorder="1" applyAlignment="1">
      <alignment horizontal="center" wrapText="1"/>
    </xf>
    <xf numFmtId="169" fontId="3" fillId="0" borderId="47" xfId="0" applyNumberFormat="1" applyFont="1" applyBorder="1" applyAlignment="1">
      <alignment horizontal="center" wrapText="1"/>
    </xf>
    <xf numFmtId="49" fontId="15" fillId="5" borderId="63" xfId="0" applyNumberFormat="1" applyFont="1" applyFill="1" applyBorder="1" applyAlignment="1">
      <alignment horizontal="center" vertical="center"/>
    </xf>
    <xf numFmtId="9" fontId="15" fillId="5" borderId="63" xfId="3" applyFont="1" applyFill="1" applyBorder="1" applyAlignment="1">
      <alignment horizontal="center"/>
    </xf>
    <xf numFmtId="169" fontId="15" fillId="5" borderId="63" xfId="2" applyNumberFormat="1" applyFont="1" applyFill="1" applyBorder="1" applyAlignment="1">
      <alignment horizontal="center" vertical="center"/>
    </xf>
    <xf numFmtId="169" fontId="15" fillId="5" borderId="157" xfId="2" applyNumberFormat="1" applyFont="1" applyFill="1" applyBorder="1" applyAlignment="1">
      <alignment horizontal="center" vertical="center"/>
    </xf>
    <xf numFmtId="169" fontId="15" fillId="5" borderId="35" xfId="0" applyNumberFormat="1" applyFont="1" applyFill="1" applyBorder="1" applyAlignment="1">
      <alignment horizontal="center" vertical="center"/>
    </xf>
    <xf numFmtId="169" fontId="15" fillId="4" borderId="63" xfId="2" applyNumberFormat="1" applyFont="1" applyFill="1" applyBorder="1" applyAlignment="1">
      <alignment horizontal="center" vertical="center"/>
    </xf>
    <xf numFmtId="0" fontId="3" fillId="21" borderId="128" xfId="0" applyFont="1" applyFill="1" applyBorder="1"/>
    <xf numFmtId="0" fontId="3" fillId="21" borderId="130" xfId="0" applyFont="1" applyFill="1" applyBorder="1"/>
    <xf numFmtId="0" fontId="3" fillId="21" borderId="129" xfId="0" applyFont="1" applyFill="1" applyBorder="1"/>
    <xf numFmtId="0" fontId="3" fillId="21" borderId="131" xfId="0" applyFont="1" applyFill="1" applyBorder="1"/>
    <xf numFmtId="0" fontId="3" fillId="21" borderId="133" xfId="0" applyFont="1" applyFill="1" applyBorder="1"/>
    <xf numFmtId="0" fontId="3" fillId="21" borderId="132" xfId="0" applyFont="1" applyFill="1" applyBorder="1"/>
    <xf numFmtId="0" fontId="17" fillId="5" borderId="92" xfId="0" applyFont="1" applyFill="1" applyBorder="1" applyAlignment="1">
      <alignment horizontal="left" wrapText="1"/>
    </xf>
    <xf numFmtId="0" fontId="17" fillId="3" borderId="9" xfId="0" applyFont="1" applyFill="1" applyBorder="1" applyAlignment="1">
      <alignment horizontal="center" vertical="center" wrapText="1"/>
    </xf>
    <xf numFmtId="0" fontId="26" fillId="22" borderId="128" xfId="0" applyFont="1" applyFill="1" applyBorder="1" applyAlignment="1">
      <alignment vertical="center"/>
    </xf>
    <xf numFmtId="0" fontId="15" fillId="22" borderId="130" xfId="0" applyFont="1" applyFill="1" applyBorder="1" applyAlignment="1">
      <alignment horizontal="left" vertical="center" wrapText="1"/>
    </xf>
    <xf numFmtId="0" fontId="26" fillId="22" borderId="131" xfId="0" applyFont="1" applyFill="1" applyBorder="1" applyAlignment="1">
      <alignment vertical="center"/>
    </xf>
    <xf numFmtId="0" fontId="15" fillId="22" borderId="133" xfId="0" applyFont="1" applyFill="1" applyBorder="1" applyAlignment="1">
      <alignment horizontal="left" vertical="center" wrapText="1"/>
    </xf>
    <xf numFmtId="0" fontId="6" fillId="23" borderId="0" xfId="0" applyFont="1" applyFill="1" applyAlignment="1">
      <alignment horizontal="left"/>
    </xf>
    <xf numFmtId="0" fontId="18" fillId="24" borderId="10" xfId="0" applyFont="1" applyFill="1" applyBorder="1" applyAlignment="1">
      <alignment horizontal="left" wrapText="1"/>
    </xf>
    <xf numFmtId="0" fontId="6" fillId="0" borderId="0" xfId="0" applyFont="1" applyAlignment="1">
      <alignment horizontal="left"/>
    </xf>
    <xf numFmtId="0" fontId="3" fillId="0" borderId="159" xfId="0" applyFont="1" applyBorder="1" applyAlignment="1">
      <alignment horizontal="center" vertical="center"/>
    </xf>
    <xf numFmtId="0" fontId="3" fillId="17" borderId="6" xfId="0" applyFont="1" applyFill="1" applyBorder="1" applyAlignment="1">
      <alignment horizontal="left" wrapText="1"/>
    </xf>
    <xf numFmtId="0" fontId="3" fillId="5" borderId="1" xfId="0" applyFont="1" applyFill="1" applyBorder="1" applyAlignment="1">
      <alignment horizontal="left" vertical="center" wrapText="1"/>
    </xf>
    <xf numFmtId="0" fontId="3" fillId="26" borderId="6" xfId="0" applyFont="1" applyFill="1" applyBorder="1" applyAlignment="1">
      <alignment horizontal="center" vertical="center"/>
    </xf>
    <xf numFmtId="0" fontId="3" fillId="5" borderId="160" xfId="0" applyFont="1" applyFill="1" applyBorder="1" applyAlignment="1">
      <alignment horizontal="left" vertical="center" wrapText="1"/>
    </xf>
    <xf numFmtId="0" fontId="3" fillId="0" borderId="83" xfId="0" applyFont="1" applyBorder="1" applyAlignment="1">
      <alignment horizontal="center" vertical="center"/>
    </xf>
    <xf numFmtId="0" fontId="3" fillId="4" borderId="41" xfId="0" applyFont="1" applyFill="1" applyBorder="1" applyAlignment="1">
      <alignment horizontal="center" vertical="center"/>
    </xf>
    <xf numFmtId="0" fontId="13" fillId="5" borderId="55" xfId="0" applyFont="1" applyFill="1" applyBorder="1" applyAlignment="1">
      <alignment horizontal="left" wrapText="1"/>
    </xf>
    <xf numFmtId="0" fontId="13" fillId="5" borderId="53" xfId="0" applyFont="1" applyFill="1" applyBorder="1" applyAlignment="1">
      <alignment horizontal="left" wrapText="1"/>
    </xf>
    <xf numFmtId="0" fontId="13" fillId="5" borderId="60" xfId="0" applyFont="1" applyFill="1" applyBorder="1" applyAlignment="1">
      <alignment horizontal="center" vertical="center" wrapText="1"/>
    </xf>
    <xf numFmtId="0" fontId="13" fillId="5" borderId="21" xfId="0" applyFont="1" applyFill="1" applyBorder="1" applyAlignment="1">
      <alignment horizontal="center" vertical="center" wrapText="1"/>
    </xf>
    <xf numFmtId="0" fontId="13" fillId="5" borderId="53" xfId="0" applyFont="1" applyFill="1" applyBorder="1" applyAlignment="1">
      <alignment horizontal="center" vertical="center" wrapText="1"/>
    </xf>
    <xf numFmtId="0" fontId="33" fillId="5" borderId="112" xfId="0" applyFont="1" applyFill="1" applyBorder="1" applyAlignment="1">
      <alignment horizontal="left" vertical="center" indent="1"/>
    </xf>
    <xf numFmtId="0" fontId="3" fillId="21" borderId="126" xfId="0" applyFont="1" applyFill="1" applyBorder="1"/>
    <xf numFmtId="169" fontId="15" fillId="4" borderId="83" xfId="0" applyNumberFormat="1" applyFont="1" applyFill="1" applyBorder="1" applyAlignment="1">
      <alignment horizontal="center" vertical="center"/>
    </xf>
    <xf numFmtId="169" fontId="3" fillId="4" borderId="48" xfId="0" applyNumberFormat="1" applyFont="1" applyFill="1" applyBorder="1" applyAlignment="1">
      <alignment horizontal="center"/>
    </xf>
    <xf numFmtId="169" fontId="3" fillId="4" borderId="47" xfId="0" applyNumberFormat="1" applyFont="1" applyFill="1" applyBorder="1" applyAlignment="1">
      <alignment horizontal="center"/>
    </xf>
    <xf numFmtId="0" fontId="13" fillId="3" borderId="109" xfId="0" applyFont="1" applyFill="1" applyBorder="1" applyAlignment="1">
      <alignment horizontal="left" vertical="center" wrapText="1"/>
    </xf>
    <xf numFmtId="0" fontId="13" fillId="3" borderId="112" xfId="0" applyFont="1" applyFill="1" applyBorder="1" applyAlignment="1">
      <alignment horizontal="left" vertical="center" wrapText="1"/>
    </xf>
    <xf numFmtId="0" fontId="3" fillId="0" borderId="162" xfId="0" applyFont="1" applyBorder="1" applyAlignment="1">
      <alignment horizontal="center" vertical="center"/>
    </xf>
    <xf numFmtId="3" fontId="3" fillId="0" borderId="162" xfId="0" applyNumberFormat="1" applyFont="1" applyBorder="1" applyAlignment="1">
      <alignment horizontal="center" vertical="center"/>
    </xf>
    <xf numFmtId="0" fontId="6" fillId="22" borderId="131" xfId="0" applyFont="1" applyFill="1" applyBorder="1"/>
    <xf numFmtId="0" fontId="3" fillId="0" borderId="40" xfId="0" applyFont="1" applyBorder="1" applyAlignment="1">
      <alignment horizontal="center" vertical="center"/>
    </xf>
    <xf numFmtId="0" fontId="11" fillId="0" borderId="0" xfId="0" applyFont="1" applyAlignment="1">
      <alignment horizontal="center" vertical="center"/>
    </xf>
    <xf numFmtId="0" fontId="21" fillId="0" borderId="0" xfId="1" applyFont="1" applyFill="1" applyAlignment="1">
      <alignment horizontal="left" vertical="center"/>
    </xf>
    <xf numFmtId="0" fontId="6" fillId="25" borderId="107" xfId="0" applyFont="1" applyFill="1" applyBorder="1" applyAlignment="1">
      <alignment horizontal="center" vertical="center"/>
    </xf>
    <xf numFmtId="3" fontId="3" fillId="0" borderId="51" xfId="0" applyNumberFormat="1" applyFont="1" applyBorder="1" applyAlignment="1">
      <alignment horizontal="center" vertical="center"/>
    </xf>
    <xf numFmtId="3" fontId="3" fillId="0" borderId="103" xfId="0" applyNumberFormat="1" applyFont="1" applyBorder="1" applyAlignment="1">
      <alignment horizontal="center" vertical="center"/>
    </xf>
    <xf numFmtId="3" fontId="3" fillId="0" borderId="119" xfId="0" applyNumberFormat="1" applyFont="1" applyBorder="1" applyAlignment="1">
      <alignment horizontal="center" vertical="center"/>
    </xf>
    <xf numFmtId="3" fontId="3" fillId="0" borderId="46" xfId="0" applyNumberFormat="1" applyFont="1" applyBorder="1" applyAlignment="1">
      <alignment horizontal="center" vertical="center"/>
    </xf>
    <xf numFmtId="3" fontId="3" fillId="4" borderId="57" xfId="0" applyNumberFormat="1" applyFont="1" applyFill="1" applyBorder="1" applyAlignment="1">
      <alignment horizontal="center" vertical="center"/>
    </xf>
    <xf numFmtId="3" fontId="3" fillId="4" borderId="5" xfId="0" applyNumberFormat="1" applyFont="1" applyFill="1" applyBorder="1" applyAlignment="1">
      <alignment horizontal="center" vertical="center"/>
    </xf>
    <xf numFmtId="3" fontId="3" fillId="4" borderId="107" xfId="0" applyNumberFormat="1" applyFont="1" applyFill="1" applyBorder="1" applyAlignment="1">
      <alignment horizontal="center" vertical="center"/>
    </xf>
    <xf numFmtId="3" fontId="3" fillId="0" borderId="105" xfId="0" applyNumberFormat="1" applyFont="1" applyBorder="1" applyAlignment="1">
      <alignment horizontal="center" vertical="center"/>
    </xf>
    <xf numFmtId="3" fontId="3" fillId="0" borderId="106" xfId="0" applyNumberFormat="1" applyFont="1" applyBorder="1" applyAlignment="1">
      <alignment horizontal="center" vertical="center"/>
    </xf>
    <xf numFmtId="3" fontId="3" fillId="4" borderId="106" xfId="0" applyNumberFormat="1" applyFont="1" applyFill="1" applyBorder="1" applyAlignment="1">
      <alignment horizontal="center" vertical="center"/>
    </xf>
    <xf numFmtId="3" fontId="3" fillId="4" borderId="105" xfId="0" applyNumberFormat="1" applyFont="1" applyFill="1" applyBorder="1" applyAlignment="1">
      <alignment horizontal="center" vertical="center"/>
    </xf>
    <xf numFmtId="0" fontId="4" fillId="0" borderId="0" xfId="0" applyFont="1" applyAlignment="1">
      <alignment vertical="center"/>
    </xf>
    <xf numFmtId="0" fontId="21" fillId="0" borderId="0" xfId="1" applyFont="1" applyFill="1" applyAlignment="1">
      <alignment vertical="center"/>
    </xf>
    <xf numFmtId="0" fontId="4" fillId="3" borderId="169" xfId="0" applyFont="1" applyFill="1" applyBorder="1" applyAlignment="1">
      <alignment horizontal="center" vertical="center" wrapText="1"/>
    </xf>
    <xf numFmtId="0" fontId="4" fillId="3" borderId="170" xfId="0" applyFont="1" applyFill="1" applyBorder="1" applyAlignment="1">
      <alignment horizontal="center" vertical="center" wrapText="1"/>
    </xf>
    <xf numFmtId="9" fontId="9" fillId="0" borderId="171" xfId="0" applyNumberFormat="1" applyFont="1" applyBorder="1" applyAlignment="1">
      <alignment horizontal="center" vertical="center" wrapText="1"/>
    </xf>
    <xf numFmtId="0" fontId="9" fillId="0" borderId="172" xfId="0" applyFont="1" applyBorder="1" applyAlignment="1">
      <alignment horizontal="center" vertical="center" wrapText="1"/>
    </xf>
    <xf numFmtId="0" fontId="3" fillId="0" borderId="173" xfId="0" applyFont="1" applyBorder="1" applyAlignment="1">
      <alignment horizontal="center" vertical="center" wrapText="1"/>
    </xf>
    <xf numFmtId="0" fontId="3" fillId="0" borderId="174" xfId="0" applyFont="1" applyBorder="1" applyAlignment="1">
      <alignment horizontal="center" vertical="center" wrapText="1"/>
    </xf>
    <xf numFmtId="0" fontId="3" fillId="0" borderId="175" xfId="0" applyFont="1" applyBorder="1" applyAlignment="1">
      <alignment horizontal="center" vertical="center" wrapText="1"/>
    </xf>
    <xf numFmtId="0" fontId="3" fillId="0" borderId="176" xfId="0" applyFont="1" applyBorder="1" applyAlignment="1">
      <alignment horizontal="center" vertical="center" wrapText="1"/>
    </xf>
    <xf numFmtId="0" fontId="3" fillId="0" borderId="177" xfId="0" applyFont="1" applyBorder="1" applyAlignment="1">
      <alignment horizontal="center" vertical="center" wrapText="1"/>
    </xf>
    <xf numFmtId="0" fontId="3" fillId="0" borderId="178" xfId="0" applyFont="1" applyBorder="1" applyAlignment="1">
      <alignment horizontal="center" vertical="center" wrapText="1"/>
    </xf>
    <xf numFmtId="0" fontId="3" fillId="0" borderId="179" xfId="0" applyFont="1" applyBorder="1" applyAlignment="1">
      <alignment horizontal="center" vertical="center" wrapText="1"/>
    </xf>
    <xf numFmtId="0" fontId="18" fillId="27" borderId="108" xfId="0" applyFont="1" applyFill="1" applyBorder="1" applyAlignment="1">
      <alignment horizontal="center" vertical="center" wrapText="1"/>
    </xf>
    <xf numFmtId="0" fontId="4" fillId="3" borderId="180" xfId="0" applyFont="1" applyFill="1" applyBorder="1" applyAlignment="1">
      <alignment horizontal="center" vertical="center"/>
    </xf>
    <xf numFmtId="0" fontId="6" fillId="22" borderId="128" xfId="0" applyFont="1" applyFill="1" applyBorder="1"/>
    <xf numFmtId="2" fontId="3" fillId="0" borderId="0" xfId="0" applyNumberFormat="1" applyFont="1" applyAlignment="1">
      <alignment horizontal="left" vertical="center"/>
    </xf>
    <xf numFmtId="9" fontId="3" fillId="0" borderId="87" xfId="3" applyFont="1" applyFill="1" applyBorder="1" applyAlignment="1">
      <alignment horizontal="center" vertical="center"/>
    </xf>
    <xf numFmtId="9" fontId="3" fillId="0" borderId="15" xfId="3" applyFont="1" applyFill="1" applyBorder="1" applyAlignment="1">
      <alignment horizontal="center" vertical="center"/>
    </xf>
    <xf numFmtId="9" fontId="3" fillId="0" borderId="56" xfId="3" applyFont="1" applyFill="1" applyBorder="1" applyAlignment="1">
      <alignment horizontal="center" vertical="center"/>
    </xf>
    <xf numFmtId="9" fontId="3" fillId="0" borderId="37" xfId="3" applyFont="1" applyFill="1" applyBorder="1" applyAlignment="1">
      <alignment horizontal="center" vertical="center"/>
    </xf>
    <xf numFmtId="9" fontId="3" fillId="0" borderId="17" xfId="3" applyFont="1" applyFill="1" applyBorder="1" applyAlignment="1">
      <alignment horizontal="center" vertical="center"/>
    </xf>
    <xf numFmtId="9" fontId="3" fillId="0" borderId="48" xfId="3" applyFont="1" applyFill="1" applyBorder="1" applyAlignment="1">
      <alignment horizontal="center" vertical="center"/>
    </xf>
    <xf numFmtId="9" fontId="3" fillId="0" borderId="110" xfId="3" applyFont="1" applyFill="1" applyBorder="1" applyAlignment="1">
      <alignment horizontal="center" vertical="center"/>
    </xf>
    <xf numFmtId="9" fontId="3" fillId="0" borderId="42" xfId="3" applyFont="1" applyFill="1" applyBorder="1" applyAlignment="1">
      <alignment horizontal="center" vertical="center"/>
    </xf>
    <xf numFmtId="9" fontId="3" fillId="0" borderId="47" xfId="3" applyFont="1" applyFill="1" applyBorder="1" applyAlignment="1">
      <alignment horizontal="center" vertical="center"/>
    </xf>
    <xf numFmtId="0" fontId="3" fillId="0" borderId="91" xfId="0" applyFont="1" applyBorder="1" applyAlignment="1">
      <alignment horizontal="left" vertical="center"/>
    </xf>
    <xf numFmtId="0" fontId="3" fillId="0" borderId="134" xfId="0" applyFont="1" applyBorder="1"/>
    <xf numFmtId="0" fontId="4" fillId="3" borderId="35" xfId="0" applyFont="1" applyFill="1" applyBorder="1" applyAlignment="1">
      <alignment horizontal="center" vertical="center" wrapText="1"/>
    </xf>
    <xf numFmtId="0" fontId="15" fillId="5" borderId="35"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82" xfId="0" applyFont="1" applyFill="1" applyBorder="1" applyAlignment="1">
      <alignment horizontal="center" vertical="center" wrapText="1"/>
    </xf>
    <xf numFmtId="0" fontId="4" fillId="3" borderId="183" xfId="0" applyFont="1" applyFill="1" applyBorder="1" applyAlignment="1">
      <alignment horizontal="center" vertical="center" wrapText="1"/>
    </xf>
    <xf numFmtId="0" fontId="15" fillId="5" borderId="184" xfId="0" applyFont="1" applyFill="1" applyBorder="1" applyAlignment="1">
      <alignment horizontal="center" vertical="center"/>
    </xf>
    <xf numFmtId="0" fontId="15" fillId="5" borderId="164" xfId="0" applyFont="1" applyFill="1" applyBorder="1" applyAlignment="1">
      <alignment horizontal="center" vertical="center"/>
    </xf>
    <xf numFmtId="169" fontId="15" fillId="5" borderId="35" xfId="2" applyNumberFormat="1" applyFont="1" applyFill="1" applyBorder="1" applyAlignment="1">
      <alignment horizontal="center" vertical="center"/>
    </xf>
    <xf numFmtId="3" fontId="15" fillId="5" borderId="164" xfId="0" applyNumberFormat="1" applyFont="1" applyFill="1" applyBorder="1" applyAlignment="1">
      <alignment horizontal="center" vertical="center"/>
    </xf>
    <xf numFmtId="169" fontId="3" fillId="4" borderId="143" xfId="2" applyNumberFormat="1" applyFont="1" applyFill="1" applyBorder="1" applyAlignment="1">
      <alignment horizontal="center" vertical="center"/>
    </xf>
    <xf numFmtId="169" fontId="3" fillId="4" borderId="41" xfId="2" applyNumberFormat="1" applyFont="1" applyFill="1" applyBorder="1" applyAlignment="1">
      <alignment horizontal="center" vertical="center"/>
    </xf>
    <xf numFmtId="9" fontId="15" fillId="5" borderId="35" xfId="3" applyFont="1" applyFill="1" applyBorder="1" applyAlignment="1">
      <alignment horizontal="center"/>
    </xf>
    <xf numFmtId="0" fontId="18" fillId="3" borderId="182" xfId="0" applyFont="1" applyFill="1" applyBorder="1" applyAlignment="1">
      <alignment horizontal="center" vertical="center" wrapText="1"/>
    </xf>
    <xf numFmtId="0" fontId="18" fillId="3" borderId="183" xfId="0" applyFont="1" applyFill="1" applyBorder="1" applyAlignment="1">
      <alignment horizontal="center" vertical="center" wrapText="1"/>
    </xf>
    <xf numFmtId="43" fontId="15" fillId="5" borderId="184" xfId="2" applyFont="1" applyFill="1" applyBorder="1" applyAlignment="1">
      <alignment horizontal="center" vertical="center"/>
    </xf>
    <xf numFmtId="169" fontId="15" fillId="4" borderId="164" xfId="2" applyNumberFormat="1" applyFont="1" applyFill="1" applyBorder="1" applyAlignment="1">
      <alignment horizontal="center" vertical="center"/>
    </xf>
    <xf numFmtId="169" fontId="3" fillId="4" borderId="163" xfId="2" applyNumberFormat="1" applyFont="1" applyFill="1" applyBorder="1" applyAlignment="1">
      <alignment horizontal="center" vertical="center"/>
    </xf>
    <xf numFmtId="169" fontId="3" fillId="4" borderId="166" xfId="2" applyNumberFormat="1" applyFont="1" applyFill="1" applyBorder="1" applyAlignment="1">
      <alignment horizontal="center" vertical="center"/>
    </xf>
    <xf numFmtId="0" fontId="3" fillId="0" borderId="0" xfId="0" applyFont="1" applyAlignment="1">
      <alignment horizontal="left" vertical="center" wrapText="1" indent="1"/>
    </xf>
    <xf numFmtId="0" fontId="3" fillId="0" borderId="109" xfId="0" applyFont="1" applyBorder="1" applyAlignment="1">
      <alignment horizontal="center" vertical="center"/>
    </xf>
    <xf numFmtId="0" fontId="3" fillId="0" borderId="121" xfId="0" applyFont="1" applyBorder="1" applyAlignment="1">
      <alignment horizontal="center" vertical="center"/>
    </xf>
    <xf numFmtId="0" fontId="3" fillId="0" borderId="121" xfId="0" applyFont="1" applyBorder="1" applyAlignment="1">
      <alignment horizontal="left"/>
    </xf>
    <xf numFmtId="0" fontId="3" fillId="0" borderId="112" xfId="0" applyFont="1" applyBorder="1" applyAlignment="1">
      <alignment horizontal="center" vertical="center"/>
    </xf>
    <xf numFmtId="0" fontId="3" fillId="0" borderId="40" xfId="0" applyFont="1" applyBorder="1" applyAlignment="1">
      <alignment horizontal="left"/>
    </xf>
    <xf numFmtId="0" fontId="3" fillId="0" borderId="45" xfId="0" applyFont="1" applyBorder="1" applyAlignment="1">
      <alignment horizontal="left"/>
    </xf>
    <xf numFmtId="0" fontId="3" fillId="0" borderId="59" xfId="0" applyFont="1" applyBorder="1" applyAlignment="1">
      <alignment horizontal="left"/>
    </xf>
    <xf numFmtId="0" fontId="3" fillId="0" borderId="122" xfId="0" applyFont="1" applyBorder="1" applyAlignment="1">
      <alignment horizontal="left" vertical="center"/>
    </xf>
    <xf numFmtId="0" fontId="3" fillId="0" borderId="121" xfId="0" applyFont="1" applyBorder="1" applyAlignment="1">
      <alignment horizontal="left" vertical="center"/>
    </xf>
    <xf numFmtId="0" fontId="3" fillId="0" borderId="45" xfId="0" applyFont="1" applyBorder="1" applyAlignment="1">
      <alignment horizontal="center" vertical="center"/>
    </xf>
    <xf numFmtId="0" fontId="5" fillId="0" borderId="0" xfId="0" applyFont="1" applyAlignment="1">
      <alignment horizontal="center" vertical="center" wrapText="1"/>
    </xf>
    <xf numFmtId="0" fontId="3" fillId="0" borderId="103" xfId="0" applyFont="1" applyBorder="1" applyAlignment="1">
      <alignment horizontal="center" vertical="center"/>
    </xf>
    <xf numFmtId="10" fontId="3" fillId="0" borderId="5" xfId="3" applyNumberFormat="1" applyFont="1" applyFill="1" applyBorder="1" applyAlignment="1">
      <alignment horizontal="center" vertical="center"/>
    </xf>
    <xf numFmtId="0" fontId="3" fillId="0" borderId="188" xfId="0" applyFont="1" applyBorder="1" applyAlignment="1">
      <alignment horizontal="center" vertical="center"/>
    </xf>
    <xf numFmtId="10" fontId="3" fillId="0" borderId="189" xfId="3" applyNumberFormat="1" applyFont="1" applyFill="1" applyBorder="1" applyAlignment="1">
      <alignment horizontal="center" vertical="center"/>
    </xf>
    <xf numFmtId="3" fontId="3" fillId="0" borderId="191" xfId="0" applyNumberFormat="1" applyFont="1" applyBorder="1" applyAlignment="1">
      <alignment horizontal="center" vertical="center"/>
    </xf>
    <xf numFmtId="0" fontId="3" fillId="0" borderId="191" xfId="0" applyFont="1" applyBorder="1" applyAlignment="1">
      <alignment horizontal="center" vertical="center"/>
    </xf>
    <xf numFmtId="10" fontId="3" fillId="0" borderId="192" xfId="3" applyNumberFormat="1" applyFont="1" applyFill="1" applyBorder="1" applyAlignment="1">
      <alignment horizontal="center" vertical="center"/>
    </xf>
    <xf numFmtId="0" fontId="4" fillId="3" borderId="5" xfId="0" applyFont="1" applyFill="1" applyBorder="1" applyAlignment="1">
      <alignment horizontal="center"/>
    </xf>
    <xf numFmtId="0" fontId="3" fillId="0" borderId="62" xfId="0" applyFont="1" applyBorder="1" applyAlignment="1">
      <alignment horizontal="center" wrapText="1"/>
    </xf>
    <xf numFmtId="0" fontId="3" fillId="0" borderId="64" xfId="0" applyFont="1" applyBorder="1" applyAlignment="1">
      <alignment horizontal="center" wrapText="1"/>
    </xf>
    <xf numFmtId="0" fontId="4" fillId="3" borderId="118" xfId="0" applyFont="1" applyFill="1" applyBorder="1" applyAlignment="1">
      <alignment horizontal="center" vertical="center" wrapText="1"/>
    </xf>
    <xf numFmtId="0" fontId="4" fillId="3" borderId="193" xfId="0" applyFont="1" applyFill="1" applyBorder="1" applyAlignment="1">
      <alignment horizontal="center" vertical="center" wrapText="1"/>
    </xf>
    <xf numFmtId="0" fontId="3" fillId="0" borderId="185" xfId="0" applyFont="1" applyBorder="1" applyAlignment="1">
      <alignment horizontal="center" wrapText="1"/>
    </xf>
    <xf numFmtId="0" fontId="3" fillId="0" borderId="162" xfId="0" applyFont="1" applyBorder="1" applyAlignment="1">
      <alignment horizontal="center" wrapText="1"/>
    </xf>
    <xf numFmtId="0" fontId="3" fillId="0" borderId="186" xfId="0" applyFont="1" applyBorder="1" applyAlignment="1">
      <alignment horizontal="center" wrapText="1"/>
    </xf>
    <xf numFmtId="0" fontId="3" fillId="0" borderId="123" xfId="0" applyFont="1" applyBorder="1" applyAlignment="1">
      <alignment horizontal="center" wrapText="1"/>
    </xf>
    <xf numFmtId="0" fontId="3" fillId="0" borderId="166" xfId="0" applyFont="1" applyBorder="1" applyAlignment="1">
      <alignment horizontal="center" wrapText="1"/>
    </xf>
    <xf numFmtId="169" fontId="3" fillId="0" borderId="62" xfId="0" applyNumberFormat="1" applyFont="1" applyBorder="1" applyAlignment="1">
      <alignment horizontal="center" wrapText="1"/>
    </xf>
    <xf numFmtId="169" fontId="3" fillId="0" borderId="64" xfId="0" applyNumberFormat="1" applyFont="1" applyBorder="1" applyAlignment="1">
      <alignment horizontal="center" wrapText="1"/>
    </xf>
    <xf numFmtId="169" fontId="15" fillId="5" borderId="164" xfId="0" applyNumberFormat="1" applyFont="1" applyFill="1" applyBorder="1" applyAlignment="1">
      <alignment horizontal="center" vertical="center"/>
    </xf>
    <xf numFmtId="169" fontId="3" fillId="0" borderId="162" xfId="0" applyNumberFormat="1" applyFont="1" applyBorder="1" applyAlignment="1">
      <alignment horizontal="center" wrapText="1"/>
    </xf>
    <xf numFmtId="169" fontId="6" fillId="4" borderId="194" xfId="0" applyNumberFormat="1" applyFont="1" applyFill="1" applyBorder="1" applyAlignment="1">
      <alignment horizontal="center" vertical="center"/>
    </xf>
    <xf numFmtId="169" fontId="3" fillId="0" borderId="166" xfId="0" applyNumberFormat="1" applyFont="1" applyBorder="1" applyAlignment="1">
      <alignment horizontal="center" wrapText="1"/>
    </xf>
    <xf numFmtId="0" fontId="4" fillId="3" borderId="195" xfId="0" applyFont="1" applyFill="1" applyBorder="1" applyAlignment="1">
      <alignment horizontal="center" vertical="center"/>
    </xf>
    <xf numFmtId="0" fontId="18" fillId="3" borderId="24" xfId="0" applyFont="1" applyFill="1" applyBorder="1" applyAlignment="1">
      <alignment horizontal="center" vertical="center" wrapText="1"/>
    </xf>
    <xf numFmtId="0" fontId="18" fillId="3" borderId="108" xfId="0" applyFont="1" applyFill="1" applyBorder="1" applyAlignment="1">
      <alignment horizontal="center" vertical="center" wrapText="1"/>
    </xf>
    <xf numFmtId="0" fontId="18" fillId="3" borderId="25" xfId="0" applyFont="1" applyFill="1" applyBorder="1" applyAlignment="1">
      <alignment horizontal="center" vertical="center" wrapText="1"/>
    </xf>
    <xf numFmtId="0" fontId="24" fillId="7" borderId="36" xfId="0" applyFont="1" applyFill="1" applyBorder="1" applyAlignment="1">
      <alignment horizontal="centerContinuous"/>
    </xf>
    <xf numFmtId="0" fontId="24" fillId="7" borderId="35" xfId="0" applyFont="1" applyFill="1" applyBorder="1" applyAlignment="1">
      <alignment horizontal="centerContinuous"/>
    </xf>
    <xf numFmtId="0" fontId="24" fillId="7" borderId="76" xfId="0" applyFont="1" applyFill="1" applyBorder="1" applyAlignment="1">
      <alignment horizontal="centerContinuous"/>
    </xf>
    <xf numFmtId="0" fontId="24" fillId="7" borderId="115" xfId="0" applyFont="1" applyFill="1" applyBorder="1" applyAlignment="1">
      <alignment horizontal="centerContinuous"/>
    </xf>
    <xf numFmtId="0" fontId="24" fillId="7" borderId="1" xfId="0" applyFont="1" applyFill="1" applyBorder="1" applyAlignment="1">
      <alignment horizontal="centerContinuous"/>
    </xf>
    <xf numFmtId="0" fontId="24" fillId="7" borderId="2" xfId="0" applyFont="1" applyFill="1" applyBorder="1" applyAlignment="1">
      <alignment horizontal="centerContinuous"/>
    </xf>
    <xf numFmtId="0" fontId="24" fillId="7" borderId="97" xfId="0" applyFont="1" applyFill="1" applyBorder="1" applyAlignment="1">
      <alignment horizontal="centerContinuous"/>
    </xf>
    <xf numFmtId="0" fontId="24" fillId="7" borderId="35" xfId="0" applyFont="1" applyFill="1" applyBorder="1" applyAlignment="1">
      <alignment horizontal="centerContinuous" vertical="center"/>
    </xf>
    <xf numFmtId="0" fontId="24" fillId="7" borderId="34" xfId="0" applyFont="1" applyFill="1" applyBorder="1" applyAlignment="1">
      <alignment horizontal="centerContinuous" vertical="center"/>
    </xf>
    <xf numFmtId="0" fontId="24" fillId="7" borderId="39" xfId="0" applyFont="1" applyFill="1" applyBorder="1" applyAlignment="1">
      <alignment horizontal="centerContinuous"/>
    </xf>
    <xf numFmtId="0" fontId="24" fillId="7" borderId="7" xfId="0" applyFont="1" applyFill="1" applyBorder="1" applyAlignment="1">
      <alignment horizontal="centerContinuous"/>
    </xf>
    <xf numFmtId="0" fontId="24" fillId="7" borderId="8" xfId="0" applyFont="1" applyFill="1" applyBorder="1" applyAlignment="1">
      <alignment horizontal="centerContinuous"/>
    </xf>
    <xf numFmtId="0" fontId="24" fillId="7" borderId="9" xfId="0" applyFont="1" applyFill="1" applyBorder="1" applyAlignment="1">
      <alignment horizontal="centerContinuous"/>
    </xf>
    <xf numFmtId="0" fontId="18" fillId="3" borderId="181" xfId="0" applyFont="1" applyFill="1" applyBorder="1" applyAlignment="1">
      <alignment horizontal="center" vertical="center" wrapText="1"/>
    </xf>
    <xf numFmtId="0" fontId="6" fillId="22" borderId="143" xfId="0" applyFont="1" applyFill="1" applyBorder="1" applyAlignment="1">
      <alignment vertical="center"/>
    </xf>
    <xf numFmtId="0" fontId="6" fillId="22" borderId="82" xfId="0" applyFont="1" applyFill="1" applyBorder="1" applyAlignment="1">
      <alignment vertical="center"/>
    </xf>
    <xf numFmtId="0" fontId="6" fillId="22" borderId="14" xfId="0" applyFont="1" applyFill="1" applyBorder="1" applyAlignment="1">
      <alignment vertical="center"/>
    </xf>
    <xf numFmtId="0" fontId="15" fillId="0" borderId="0" xfId="0" applyFont="1"/>
    <xf numFmtId="0" fontId="3" fillId="0" borderId="185" xfId="0" applyFont="1" applyBorder="1" applyAlignment="1">
      <alignment horizontal="center"/>
    </xf>
    <xf numFmtId="0" fontId="3" fillId="0" borderId="162" xfId="0" applyFont="1" applyBorder="1" applyAlignment="1">
      <alignment horizontal="center"/>
    </xf>
    <xf numFmtId="0" fontId="3" fillId="0" borderId="62" xfId="0" applyFont="1" applyBorder="1" applyAlignment="1">
      <alignment horizontal="center"/>
    </xf>
    <xf numFmtId="169" fontId="3" fillId="0" borderId="62" xfId="0" applyNumberFormat="1" applyFont="1" applyBorder="1" applyAlignment="1">
      <alignment horizontal="center"/>
    </xf>
    <xf numFmtId="169" fontId="3" fillId="0" borderId="16" xfId="0" applyNumberFormat="1" applyFont="1" applyBorder="1" applyAlignment="1">
      <alignment horizontal="center"/>
    </xf>
    <xf numFmtId="169" fontId="3" fillId="0" borderId="137" xfId="0" applyNumberFormat="1" applyFont="1" applyBorder="1" applyAlignment="1">
      <alignment horizontal="center"/>
    </xf>
    <xf numFmtId="0" fontId="3" fillId="0" borderId="53" xfId="0" applyFont="1" applyBorder="1" applyAlignment="1">
      <alignment horizontal="center"/>
    </xf>
    <xf numFmtId="0" fontId="3" fillId="0" borderId="186" xfId="0" applyFont="1" applyBorder="1" applyAlignment="1">
      <alignment horizontal="center"/>
    </xf>
    <xf numFmtId="0" fontId="3" fillId="0" borderId="123" xfId="0" applyFont="1" applyBorder="1" applyAlignment="1">
      <alignment horizontal="center"/>
    </xf>
    <xf numFmtId="0" fontId="3" fillId="0" borderId="166" xfId="0" applyFont="1" applyBorder="1" applyAlignment="1">
      <alignment horizontal="center"/>
    </xf>
    <xf numFmtId="0" fontId="3" fillId="0" borderId="64" xfId="0" applyFont="1" applyBorder="1" applyAlignment="1">
      <alignment horizontal="center"/>
    </xf>
    <xf numFmtId="169" fontId="3" fillId="0" borderId="64" xfId="0" applyNumberFormat="1" applyFont="1" applyBorder="1" applyAlignment="1">
      <alignment horizontal="center"/>
    </xf>
    <xf numFmtId="169" fontId="3" fillId="0" borderId="41" xfId="0" applyNumberFormat="1" applyFont="1" applyBorder="1" applyAlignment="1">
      <alignment horizontal="center"/>
    </xf>
    <xf numFmtId="169" fontId="3" fillId="0" borderId="158" xfId="0" applyNumberFormat="1" applyFont="1" applyBorder="1" applyAlignment="1">
      <alignment horizontal="center"/>
    </xf>
    <xf numFmtId="0" fontId="3" fillId="0" borderId="47" xfId="0" applyFont="1" applyBorder="1" applyAlignment="1">
      <alignment horizontal="center"/>
    </xf>
    <xf numFmtId="0" fontId="22" fillId="7" borderId="11" xfId="0" applyFont="1" applyFill="1" applyBorder="1" applyAlignment="1">
      <alignment vertical="center"/>
    </xf>
    <xf numFmtId="0" fontId="22" fillId="7" borderId="12" xfId="0" applyFont="1" applyFill="1" applyBorder="1" applyAlignment="1">
      <alignment vertical="center"/>
    </xf>
    <xf numFmtId="0" fontId="22" fillId="7" borderId="13" xfId="0" applyFont="1" applyFill="1" applyBorder="1" applyAlignment="1">
      <alignment vertical="center"/>
    </xf>
    <xf numFmtId="0" fontId="22" fillId="7" borderId="31" xfId="0" applyFont="1" applyFill="1" applyBorder="1" applyAlignment="1">
      <alignment vertical="center"/>
    </xf>
    <xf numFmtId="0" fontId="22" fillId="7" borderId="84" xfId="0" applyFont="1" applyFill="1" applyBorder="1" applyAlignment="1">
      <alignment vertical="center"/>
    </xf>
    <xf numFmtId="0" fontId="22" fillId="7" borderId="30" xfId="0" applyFont="1" applyFill="1" applyBorder="1" applyAlignment="1">
      <alignment vertical="center"/>
    </xf>
    <xf numFmtId="0" fontId="22" fillId="7" borderId="7" xfId="0" applyFont="1" applyFill="1" applyBorder="1" applyAlignment="1">
      <alignment vertical="center"/>
    </xf>
    <xf numFmtId="0" fontId="22" fillId="7" borderId="9" xfId="0" applyFont="1" applyFill="1" applyBorder="1" applyAlignment="1">
      <alignment vertical="center"/>
    </xf>
    <xf numFmtId="0" fontId="6" fillId="22" borderId="148" xfId="0" applyFont="1" applyFill="1" applyBorder="1"/>
    <xf numFmtId="0" fontId="6" fillId="22" borderId="149" xfId="0" applyFont="1" applyFill="1" applyBorder="1"/>
    <xf numFmtId="0" fontId="4" fillId="3" borderId="165" xfId="0" applyFont="1" applyFill="1" applyBorder="1" applyAlignment="1">
      <alignment horizontal="left" vertical="center"/>
    </xf>
    <xf numFmtId="0" fontId="23" fillId="0" borderId="0" xfId="0" applyFont="1" applyAlignment="1">
      <alignment horizontal="left" vertical="center"/>
    </xf>
    <xf numFmtId="0" fontId="9" fillId="10" borderId="0" xfId="0" applyFont="1" applyFill="1" applyAlignment="1">
      <alignment horizontal="left" wrapText="1"/>
    </xf>
    <xf numFmtId="0" fontId="9" fillId="10" borderId="0" xfId="0" applyFont="1" applyFill="1" applyAlignment="1">
      <alignment horizontal="left" vertical="center" wrapText="1"/>
    </xf>
    <xf numFmtId="0" fontId="22" fillId="7" borderId="8" xfId="0" applyFont="1" applyFill="1" applyBorder="1" applyAlignment="1">
      <alignment vertical="center"/>
    </xf>
    <xf numFmtId="0" fontId="9" fillId="10" borderId="0" xfId="0" applyFont="1" applyFill="1" applyAlignment="1">
      <alignment wrapText="1"/>
    </xf>
    <xf numFmtId="0" fontId="3" fillId="10" borderId="0" xfId="0" applyFont="1" applyFill="1" applyAlignment="1">
      <alignment wrapText="1"/>
    </xf>
    <xf numFmtId="0" fontId="3" fillId="10" borderId="0" xfId="0" applyFont="1" applyFill="1" applyAlignment="1">
      <alignment horizontal="left" vertical="center" wrapText="1"/>
    </xf>
    <xf numFmtId="0" fontId="9" fillId="21" borderId="128" xfId="0" applyFont="1" applyFill="1" applyBorder="1" applyAlignment="1">
      <alignment horizontal="left"/>
    </xf>
    <xf numFmtId="0" fontId="9" fillId="21" borderId="129" xfId="0" applyFont="1" applyFill="1" applyBorder="1" applyAlignment="1">
      <alignment horizontal="left"/>
    </xf>
    <xf numFmtId="0" fontId="9" fillId="21" borderId="197" xfId="0" applyFont="1" applyFill="1" applyBorder="1" applyAlignment="1">
      <alignment horizontal="left"/>
    </xf>
    <xf numFmtId="0" fontId="9" fillId="21" borderId="134" xfId="0" applyFont="1" applyFill="1" applyBorder="1" applyAlignment="1">
      <alignment horizontal="left"/>
    </xf>
    <xf numFmtId="0" fontId="9" fillId="21" borderId="135" xfId="0" applyFont="1" applyFill="1" applyBorder="1" applyAlignment="1">
      <alignment horizontal="left"/>
    </xf>
    <xf numFmtId="0" fontId="9" fillId="21" borderId="131" xfId="0" applyFont="1" applyFill="1" applyBorder="1" applyAlignment="1">
      <alignment horizontal="left"/>
    </xf>
    <xf numFmtId="0" fontId="9" fillId="21" borderId="132" xfId="0" applyFont="1" applyFill="1" applyBorder="1" applyAlignment="1">
      <alignment horizontal="left"/>
    </xf>
    <xf numFmtId="0" fontId="4" fillId="3" borderId="9" xfId="0" applyFont="1" applyFill="1" applyBorder="1" applyAlignment="1">
      <alignment horizontal="center"/>
    </xf>
    <xf numFmtId="0" fontId="3" fillId="0" borderId="103" xfId="0" applyFont="1" applyBorder="1" applyAlignment="1">
      <alignment horizontal="center"/>
    </xf>
    <xf numFmtId="0" fontId="3" fillId="0" borderId="5" xfId="0" applyFont="1" applyBorder="1" applyAlignment="1">
      <alignment horizontal="center"/>
    </xf>
    <xf numFmtId="0" fontId="3" fillId="4" borderId="105" xfId="0" applyFont="1" applyFill="1" applyBorder="1" applyAlignment="1">
      <alignment horizontal="center"/>
    </xf>
    <xf numFmtId="0" fontId="3" fillId="4" borderId="103" xfId="0" applyFont="1" applyFill="1" applyBorder="1" applyAlignment="1">
      <alignment horizontal="center"/>
    </xf>
    <xf numFmtId="0" fontId="3" fillId="4" borderId="5" xfId="0" applyFont="1" applyFill="1" applyBorder="1" applyAlignment="1">
      <alignment horizontal="center"/>
    </xf>
    <xf numFmtId="0" fontId="4" fillId="3" borderId="195" xfId="0" applyFont="1" applyFill="1" applyBorder="1" applyAlignment="1">
      <alignment horizontal="center"/>
    </xf>
    <xf numFmtId="0" fontId="3" fillId="0" borderId="188" xfId="0" applyFont="1" applyBorder="1" applyAlignment="1">
      <alignment horizontal="center"/>
    </xf>
    <xf numFmtId="0" fontId="3" fillId="0" borderId="189" xfId="0" applyFont="1" applyBorder="1" applyAlignment="1">
      <alignment horizontal="center"/>
    </xf>
    <xf numFmtId="0" fontId="3" fillId="4" borderId="198" xfId="0" applyFont="1" applyFill="1" applyBorder="1" applyAlignment="1">
      <alignment horizontal="center"/>
    </xf>
    <xf numFmtId="0" fontId="3" fillId="4" borderId="188" xfId="0" applyFont="1" applyFill="1" applyBorder="1" applyAlignment="1">
      <alignment horizontal="center"/>
    </xf>
    <xf numFmtId="0" fontId="3" fillId="4" borderId="189" xfId="0" applyFont="1" applyFill="1" applyBorder="1" applyAlignment="1">
      <alignment horizontal="center"/>
    </xf>
    <xf numFmtId="0" fontId="24" fillId="7" borderId="7" xfId="0" applyFont="1" applyFill="1" applyBorder="1" applyAlignment="1">
      <alignment vertical="center"/>
    </xf>
    <xf numFmtId="0" fontId="24" fillId="7" borderId="8" xfId="0" applyFont="1" applyFill="1" applyBorder="1" applyAlignment="1">
      <alignment vertical="center"/>
    </xf>
    <xf numFmtId="0" fontId="24" fillId="7" borderId="9" xfId="0" applyFont="1" applyFill="1" applyBorder="1" applyAlignment="1">
      <alignment vertical="center"/>
    </xf>
    <xf numFmtId="0" fontId="22" fillId="7" borderId="36" xfId="0" applyFont="1" applyFill="1" applyBorder="1" applyAlignment="1">
      <alignment vertical="center"/>
    </xf>
    <xf numFmtId="0" fontId="22" fillId="7" borderId="35" xfId="0" applyFont="1" applyFill="1" applyBorder="1" applyAlignment="1">
      <alignment vertical="center"/>
    </xf>
    <xf numFmtId="0" fontId="22" fillId="7" borderId="34" xfId="0" applyFont="1" applyFill="1" applyBorder="1" applyAlignment="1">
      <alignment vertical="center"/>
    </xf>
    <xf numFmtId="0" fontId="22" fillId="7" borderId="76" xfId="0" applyFont="1" applyFill="1" applyBorder="1" applyAlignment="1">
      <alignment vertical="center"/>
    </xf>
    <xf numFmtId="0" fontId="22" fillId="7" borderId="115" xfId="0" applyFont="1" applyFill="1" applyBorder="1" applyAlignment="1">
      <alignment vertical="center"/>
    </xf>
    <xf numFmtId="0" fontId="22" fillId="7" borderId="77" xfId="0" applyFont="1" applyFill="1" applyBorder="1" applyAlignment="1">
      <alignment vertical="center"/>
    </xf>
    <xf numFmtId="0" fontId="4" fillId="2" borderId="0" xfId="0" applyFont="1" applyFill="1" applyAlignment="1">
      <alignment horizontal="center" vertical="center" wrapText="1"/>
    </xf>
    <xf numFmtId="0" fontId="22" fillId="7" borderId="76" xfId="0" applyFont="1" applyFill="1" applyBorder="1" applyAlignment="1">
      <alignment vertical="center" wrapText="1"/>
    </xf>
    <xf numFmtId="0" fontId="3" fillId="0" borderId="0" xfId="0" applyFont="1" applyAlignment="1">
      <alignment vertical="center"/>
    </xf>
    <xf numFmtId="0" fontId="9" fillId="0" borderId="0" xfId="0" applyFont="1" applyAlignment="1">
      <alignment horizontal="left"/>
    </xf>
    <xf numFmtId="0" fontId="13"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vertical="center"/>
    </xf>
    <xf numFmtId="0" fontId="16" fillId="0" borderId="0" xfId="0" applyFont="1" applyAlignment="1">
      <alignment horizontal="left" vertical="center"/>
    </xf>
    <xf numFmtId="0" fontId="5" fillId="0" borderId="0" xfId="0" applyFont="1" applyAlignment="1">
      <alignment horizontal="center" wrapText="1"/>
    </xf>
    <xf numFmtId="0" fontId="23" fillId="7" borderId="7" xfId="0" applyFont="1" applyFill="1" applyBorder="1" applyAlignment="1">
      <alignment horizontal="centerContinuous" vertical="center"/>
    </xf>
    <xf numFmtId="0" fontId="23" fillId="7" borderId="8" xfId="0" applyFont="1" applyFill="1" applyBorder="1" applyAlignment="1">
      <alignment horizontal="centerContinuous" vertical="center"/>
    </xf>
    <xf numFmtId="0" fontId="23" fillId="7" borderId="9" xfId="0" applyFont="1" applyFill="1" applyBorder="1" applyAlignment="1">
      <alignment horizontal="centerContinuous" vertical="center"/>
    </xf>
    <xf numFmtId="0" fontId="24" fillId="7" borderId="11" xfId="0" applyFont="1" applyFill="1" applyBorder="1" applyAlignment="1">
      <alignment horizontal="centerContinuous" vertical="center"/>
    </xf>
    <xf numFmtId="0" fontId="24" fillId="7" borderId="12" xfId="0" applyFont="1" applyFill="1" applyBorder="1" applyAlignment="1">
      <alignment horizontal="centerContinuous" vertical="center"/>
    </xf>
    <xf numFmtId="0" fontId="24" fillId="7" borderId="13" xfId="0" applyFont="1" applyFill="1" applyBorder="1" applyAlignment="1">
      <alignment horizontal="centerContinuous" vertical="center"/>
    </xf>
    <xf numFmtId="0" fontId="4" fillId="3" borderId="200" xfId="0" applyFont="1" applyFill="1" applyBorder="1" applyAlignment="1">
      <alignment horizontal="center" vertical="center" wrapText="1"/>
    </xf>
    <xf numFmtId="0" fontId="3" fillId="0" borderId="201" xfId="0" applyFont="1" applyBorder="1" applyAlignment="1">
      <alignment horizontal="center" wrapText="1"/>
    </xf>
    <xf numFmtId="0" fontId="4" fillId="3" borderId="199" xfId="0" applyFont="1" applyFill="1" applyBorder="1" applyAlignment="1">
      <alignment horizontal="center" vertical="center" wrapText="1"/>
    </xf>
    <xf numFmtId="169" fontId="6" fillId="0" borderId="203" xfId="0" applyNumberFormat="1" applyFont="1" applyBorder="1" applyAlignment="1">
      <alignment horizontal="center" vertical="center"/>
    </xf>
    <xf numFmtId="169" fontId="6" fillId="0" borderId="93" xfId="0" applyNumberFormat="1" applyFont="1" applyBorder="1" applyAlignment="1">
      <alignment horizontal="center" vertical="center"/>
    </xf>
    <xf numFmtId="169" fontId="6" fillId="0" borderId="10" xfId="0" applyNumberFormat="1" applyFont="1" applyBorder="1" applyAlignment="1">
      <alignment horizontal="center" vertical="center"/>
    </xf>
    <xf numFmtId="169" fontId="15" fillId="26" borderId="202" xfId="0" applyNumberFormat="1" applyFont="1" applyFill="1" applyBorder="1" applyAlignment="1">
      <alignment horizontal="center" vertical="center"/>
    </xf>
    <xf numFmtId="0" fontId="3" fillId="28" borderId="109" xfId="0" applyFont="1" applyFill="1" applyBorder="1" applyAlignment="1">
      <alignment horizontal="center" vertical="center"/>
    </xf>
    <xf numFmtId="0" fontId="3" fillId="28" borderId="112" xfId="0" applyFont="1" applyFill="1" applyBorder="1" applyAlignment="1">
      <alignment horizontal="center" vertical="center"/>
    </xf>
    <xf numFmtId="0" fontId="3" fillId="28" borderId="121" xfId="0" applyFont="1" applyFill="1" applyBorder="1" applyAlignment="1">
      <alignment horizontal="center" vertical="center"/>
    </xf>
    <xf numFmtId="0" fontId="3" fillId="28" borderId="40" xfId="0" applyFont="1" applyFill="1" applyBorder="1" applyAlignment="1">
      <alignment horizontal="center" vertical="center"/>
    </xf>
    <xf numFmtId="0" fontId="3" fillId="0" borderId="122" xfId="0" applyFont="1" applyBorder="1" applyAlignment="1">
      <alignment horizontal="center" vertical="center"/>
    </xf>
    <xf numFmtId="0" fontId="3" fillId="26" borderId="46" xfId="0" applyFont="1" applyFill="1" applyBorder="1" applyAlignment="1">
      <alignment vertical="center"/>
    </xf>
    <xf numFmtId="0" fontId="3" fillId="26" borderId="43" xfId="0" applyFont="1" applyFill="1" applyBorder="1" applyAlignment="1">
      <alignment vertical="center"/>
    </xf>
    <xf numFmtId="0" fontId="3" fillId="21" borderId="125" xfId="0" applyFont="1" applyFill="1" applyBorder="1" applyAlignment="1">
      <alignment vertical="center"/>
    </xf>
    <xf numFmtId="0" fontId="3" fillId="21" borderId="126" xfId="0" applyFont="1" applyFill="1" applyBorder="1" applyAlignment="1">
      <alignment vertical="center"/>
    </xf>
    <xf numFmtId="0" fontId="3" fillId="21" borderId="127" xfId="0" applyFont="1" applyFill="1" applyBorder="1" applyAlignment="1">
      <alignment vertical="center"/>
    </xf>
    <xf numFmtId="0" fontId="3" fillId="0" borderId="0" xfId="0" applyFont="1" applyAlignment="1">
      <alignment horizontal="center"/>
    </xf>
    <xf numFmtId="0" fontId="4" fillId="3" borderId="36"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1" xfId="0" applyFont="1" applyFill="1" applyBorder="1" applyAlignment="1">
      <alignment horizontal="center" vertical="center"/>
    </xf>
    <xf numFmtId="0" fontId="4" fillId="3" borderId="204" xfId="0" applyFont="1" applyFill="1" applyBorder="1" applyAlignment="1">
      <alignment horizontal="center" vertical="center"/>
    </xf>
    <xf numFmtId="0" fontId="5" fillId="3" borderId="161" xfId="0" applyFont="1" applyFill="1" applyBorder="1" applyAlignment="1">
      <alignment horizontal="center" vertical="center"/>
    </xf>
    <xf numFmtId="0" fontId="5" fillId="3" borderId="205" xfId="0" applyFont="1" applyFill="1" applyBorder="1" applyAlignment="1">
      <alignment horizontal="center" vertical="center"/>
    </xf>
    <xf numFmtId="0" fontId="5" fillId="3" borderId="9" xfId="0" applyFont="1" applyFill="1" applyBorder="1" applyAlignment="1">
      <alignment horizontal="center" vertical="center"/>
    </xf>
    <xf numFmtId="0" fontId="3" fillId="5" borderId="60" xfId="0" applyFont="1" applyFill="1" applyBorder="1" applyAlignment="1">
      <alignment horizontal="center"/>
    </xf>
    <xf numFmtId="0" fontId="3" fillId="5" borderId="102" xfId="0" applyFont="1" applyFill="1" applyBorder="1" applyAlignment="1">
      <alignment horizontal="center"/>
    </xf>
    <xf numFmtId="3" fontId="3" fillId="0" borderId="87" xfId="0" applyNumberFormat="1" applyFont="1" applyBorder="1" applyAlignment="1">
      <alignment horizontal="center" vertical="center"/>
    </xf>
    <xf numFmtId="3" fontId="3" fillId="0" borderId="206" xfId="0" applyNumberFormat="1" applyFont="1" applyBorder="1" applyAlignment="1">
      <alignment horizontal="center" vertical="center"/>
    </xf>
    <xf numFmtId="3" fontId="3" fillId="0" borderId="207" xfId="0" applyNumberFormat="1" applyFont="1" applyBorder="1" applyAlignment="1">
      <alignment horizontal="center" vertical="center"/>
    </xf>
    <xf numFmtId="0" fontId="3" fillId="5" borderId="55" xfId="0" applyFont="1" applyFill="1" applyBorder="1" applyAlignment="1">
      <alignment horizontal="center" vertical="center"/>
    </xf>
    <xf numFmtId="0" fontId="3" fillId="5" borderId="104"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159" xfId="0" applyFont="1" applyFill="1" applyBorder="1" applyAlignment="1">
      <alignment horizontal="center" vertical="center"/>
    </xf>
    <xf numFmtId="0" fontId="3" fillId="0" borderId="208" xfId="0" applyFont="1" applyBorder="1" applyAlignment="1">
      <alignment horizontal="center" vertical="center"/>
    </xf>
    <xf numFmtId="0" fontId="3" fillId="0" borderId="147" xfId="0" applyFont="1" applyBorder="1" applyAlignment="1">
      <alignment horizontal="center" vertical="center"/>
    </xf>
    <xf numFmtId="3" fontId="3" fillId="0" borderId="147" xfId="0" applyNumberFormat="1" applyFont="1" applyBorder="1" applyAlignment="1">
      <alignment horizontal="center" vertical="center"/>
    </xf>
    <xf numFmtId="3" fontId="3" fillId="0" borderId="135" xfId="0" applyNumberFormat="1" applyFont="1" applyBorder="1" applyAlignment="1">
      <alignment horizontal="center" vertical="center"/>
    </xf>
    <xf numFmtId="3" fontId="3" fillId="0" borderId="154" xfId="0" applyNumberFormat="1" applyFont="1" applyBorder="1" applyAlignment="1">
      <alignment horizontal="center" vertical="center"/>
    </xf>
    <xf numFmtId="0" fontId="3" fillId="5" borderId="54" xfId="0" applyFont="1" applyFill="1" applyBorder="1" applyAlignment="1">
      <alignment horizontal="center" vertical="center"/>
    </xf>
    <xf numFmtId="0" fontId="3" fillId="5" borderId="109" xfId="0" applyFont="1" applyFill="1" applyBorder="1" applyAlignment="1">
      <alignment horizontal="center" vertical="center"/>
    </xf>
    <xf numFmtId="3" fontId="3" fillId="0" borderId="137" xfId="0" applyNumberFormat="1" applyFont="1" applyBorder="1" applyAlignment="1">
      <alignment horizontal="center" vertical="center"/>
    </xf>
    <xf numFmtId="3" fontId="3" fillId="0" borderId="16" xfId="0" applyNumberFormat="1" applyFont="1" applyBorder="1" applyAlignment="1">
      <alignment horizontal="center" vertical="center"/>
    </xf>
    <xf numFmtId="0" fontId="4" fillId="3" borderId="4" xfId="0" applyFont="1" applyFill="1" applyBorder="1" applyAlignment="1">
      <alignment horizontal="left"/>
    </xf>
    <xf numFmtId="0" fontId="4" fillId="3" borderId="61" xfId="0" applyFont="1" applyFill="1" applyBorder="1" applyAlignment="1">
      <alignment horizontal="center"/>
    </xf>
    <xf numFmtId="0" fontId="3" fillId="4" borderId="180" xfId="0" applyFont="1" applyFill="1" applyBorder="1" applyAlignment="1">
      <alignment horizontal="center" vertical="center"/>
    </xf>
    <xf numFmtId="0" fontId="3" fillId="4" borderId="209" xfId="0" applyFont="1" applyFill="1" applyBorder="1" applyAlignment="1">
      <alignment horizontal="center" vertical="center"/>
    </xf>
    <xf numFmtId="0" fontId="3" fillId="4" borderId="210" xfId="0" applyFont="1" applyFill="1" applyBorder="1" applyAlignment="1">
      <alignment horizontal="center" vertical="center"/>
    </xf>
    <xf numFmtId="0" fontId="3" fillId="4" borderId="196" xfId="0" applyFont="1" applyFill="1" applyBorder="1" applyAlignment="1">
      <alignment horizontal="center" vertical="center"/>
    </xf>
    <xf numFmtId="0" fontId="3" fillId="4" borderId="211" xfId="0" applyFont="1" applyFill="1" applyBorder="1" applyAlignment="1">
      <alignment horizontal="center" vertical="center"/>
    </xf>
    <xf numFmtId="0" fontId="3" fillId="4" borderId="212" xfId="0" applyFont="1" applyFill="1" applyBorder="1" applyAlignment="1">
      <alignment horizontal="center" vertical="center"/>
    </xf>
    <xf numFmtId="0" fontId="3" fillId="4" borderId="190" xfId="0" applyFont="1" applyFill="1" applyBorder="1" applyAlignment="1">
      <alignment horizontal="center" vertical="center"/>
    </xf>
    <xf numFmtId="0" fontId="3" fillId="4" borderId="5" xfId="0" applyFont="1" applyFill="1" applyBorder="1" applyAlignment="1">
      <alignment horizontal="center" vertical="center"/>
    </xf>
    <xf numFmtId="0" fontId="3" fillId="28" borderId="198" xfId="0" applyFont="1" applyFill="1" applyBorder="1" applyAlignment="1">
      <alignment horizontal="center"/>
    </xf>
    <xf numFmtId="0" fontId="3" fillId="28" borderId="103" xfId="0" applyFont="1" applyFill="1" applyBorder="1" applyAlignment="1">
      <alignment horizontal="center"/>
    </xf>
    <xf numFmtId="0" fontId="3" fillId="28" borderId="188" xfId="0" applyFont="1" applyFill="1" applyBorder="1" applyAlignment="1">
      <alignment horizontal="center"/>
    </xf>
    <xf numFmtId="0" fontId="3" fillId="28" borderId="5" xfId="0" applyFont="1" applyFill="1" applyBorder="1" applyAlignment="1">
      <alignment horizontal="center"/>
    </xf>
    <xf numFmtId="0" fontId="3" fillId="28" borderId="105" xfId="0" applyFont="1" applyFill="1" applyBorder="1" applyAlignment="1">
      <alignment horizontal="center"/>
    </xf>
    <xf numFmtId="0" fontId="3" fillId="28" borderId="101" xfId="0" applyFont="1" applyFill="1" applyBorder="1" applyAlignment="1">
      <alignment horizontal="center"/>
    </xf>
    <xf numFmtId="0" fontId="3" fillId="28" borderId="86" xfId="0" applyFont="1" applyFill="1" applyBorder="1" applyAlignment="1">
      <alignment horizontal="center"/>
    </xf>
    <xf numFmtId="0" fontId="3" fillId="28" borderId="213" xfId="0" applyFont="1" applyFill="1" applyBorder="1" applyAlignment="1">
      <alignment horizontal="center"/>
    </xf>
    <xf numFmtId="0" fontId="3" fillId="28" borderId="214" xfId="0" applyFont="1" applyFill="1" applyBorder="1" applyAlignment="1">
      <alignment horizontal="center"/>
    </xf>
    <xf numFmtId="0" fontId="43" fillId="0" borderId="0" xfId="1" applyFont="1" applyFill="1" applyAlignment="1">
      <alignment vertical="center"/>
    </xf>
    <xf numFmtId="0" fontId="43" fillId="0" borderId="0" xfId="1" applyFont="1" applyAlignment="1">
      <alignment vertical="center"/>
    </xf>
    <xf numFmtId="0" fontId="22" fillId="7" borderId="2" xfId="0" applyFont="1" applyFill="1" applyBorder="1" applyAlignment="1">
      <alignment vertical="center" wrapText="1"/>
    </xf>
    <xf numFmtId="0" fontId="22" fillId="7" borderId="3" xfId="0" applyFont="1" applyFill="1" applyBorder="1" applyAlignment="1">
      <alignment vertical="center" wrapText="1"/>
    </xf>
    <xf numFmtId="0" fontId="4" fillId="3" borderId="119" xfId="0" applyFont="1" applyFill="1" applyBorder="1" applyAlignment="1">
      <alignment horizontal="left" vertical="center"/>
    </xf>
    <xf numFmtId="0" fontId="13" fillId="5" borderId="33" xfId="0" applyFont="1" applyFill="1" applyBorder="1" applyAlignment="1">
      <alignment horizontal="left" wrapText="1"/>
    </xf>
    <xf numFmtId="0" fontId="6" fillId="0" borderId="0" xfId="0" applyFont="1" applyAlignment="1" applyProtection="1">
      <alignment horizontal="left"/>
      <protection locked="0"/>
    </xf>
    <xf numFmtId="0" fontId="45" fillId="0" borderId="0" xfId="6" applyFont="1" applyFill="1" applyAlignment="1">
      <alignment horizontal="center"/>
    </xf>
    <xf numFmtId="0" fontId="6" fillId="11" borderId="0" xfId="0" applyFont="1" applyFill="1" applyAlignment="1">
      <alignment horizontal="left"/>
    </xf>
    <xf numFmtId="0" fontId="5" fillId="11" borderId="0" xfId="0" applyFont="1" applyFill="1" applyAlignment="1">
      <alignment horizontal="left"/>
    </xf>
    <xf numFmtId="0" fontId="18" fillId="29" borderId="17" xfId="0" applyFont="1" applyFill="1" applyBorder="1" applyAlignment="1">
      <alignment horizontal="left" vertical="center"/>
    </xf>
    <xf numFmtId="0" fontId="5" fillId="0" borderId="0" xfId="0" applyFont="1"/>
    <xf numFmtId="0" fontId="20" fillId="11" borderId="0" xfId="0" applyFont="1" applyFill="1" applyAlignment="1">
      <alignment horizontal="left"/>
    </xf>
    <xf numFmtId="0" fontId="6" fillId="11" borderId="0" xfId="0" applyFont="1" applyFill="1" applyAlignment="1">
      <alignment horizontal="center"/>
    </xf>
    <xf numFmtId="0" fontId="6" fillId="11" borderId="0" xfId="0" applyFont="1" applyFill="1" applyAlignment="1">
      <alignment vertical="top" wrapText="1"/>
    </xf>
    <xf numFmtId="0" fontId="0" fillId="11" borderId="0" xfId="0" applyFill="1" applyAlignment="1">
      <alignment vertical="top" wrapText="1"/>
    </xf>
    <xf numFmtId="0" fontId="30" fillId="12" borderId="17" xfId="0" applyFont="1" applyFill="1" applyBorder="1" applyAlignment="1">
      <alignment horizontal="left" vertical="center"/>
    </xf>
    <xf numFmtId="0" fontId="6" fillId="0" borderId="17" xfId="0" applyFont="1" applyBorder="1" applyAlignment="1">
      <alignment horizontal="left"/>
    </xf>
    <xf numFmtId="0" fontId="48" fillId="11" borderId="0" xfId="8" applyFont="1" applyFill="1" applyAlignment="1"/>
    <xf numFmtId="0" fontId="18" fillId="11" borderId="0" xfId="0" applyFont="1" applyFill="1"/>
    <xf numFmtId="0" fontId="18" fillId="29" borderId="17" xfId="0" applyFont="1" applyFill="1" applyBorder="1" applyAlignment="1">
      <alignment horizontal="center" vertical="center"/>
    </xf>
    <xf numFmtId="0" fontId="18" fillId="29" borderId="17" xfId="0" applyFont="1" applyFill="1" applyBorder="1" applyAlignment="1">
      <alignment horizontal="center" vertical="center" wrapText="1"/>
    </xf>
    <xf numFmtId="0" fontId="18" fillId="29" borderId="20" xfId="0" applyFont="1" applyFill="1" applyBorder="1" applyAlignment="1">
      <alignment horizontal="center" vertical="center" wrapText="1"/>
    </xf>
    <xf numFmtId="0" fontId="10" fillId="0" borderId="17" xfId="0" applyFont="1" applyBorder="1"/>
    <xf numFmtId="0" fontId="13" fillId="11" borderId="16" xfId="0" applyFont="1" applyFill="1" applyBorder="1" applyAlignment="1">
      <alignment horizontal="center" vertical="center"/>
    </xf>
    <xf numFmtId="0" fontId="6" fillId="0" borderId="19" xfId="0" applyFont="1" applyBorder="1" applyAlignment="1">
      <alignment horizontal="left"/>
    </xf>
    <xf numFmtId="4" fontId="10" fillId="0" borderId="37" xfId="0" applyNumberFormat="1" applyFont="1" applyBorder="1" applyAlignment="1">
      <alignment horizontal="center"/>
    </xf>
    <xf numFmtId="4" fontId="10" fillId="0" borderId="17" xfId="0" applyNumberFormat="1" applyFont="1" applyBorder="1" applyAlignment="1">
      <alignment horizontal="center"/>
    </xf>
    <xf numFmtId="0" fontId="13" fillId="0" borderId="17" xfId="0" applyFont="1" applyBorder="1" applyAlignment="1">
      <alignment horizontal="center"/>
    </xf>
    <xf numFmtId="4" fontId="6" fillId="15" borderId="15" xfId="2" applyNumberFormat="1" applyFont="1" applyFill="1" applyBorder="1" applyAlignment="1">
      <alignment horizontal="center" vertical="center"/>
    </xf>
    <xf numFmtId="4" fontId="6" fillId="15" borderId="17" xfId="2" applyNumberFormat="1" applyFont="1" applyFill="1" applyBorder="1" applyAlignment="1">
      <alignment horizontal="center" vertical="center"/>
    </xf>
    <xf numFmtId="0" fontId="10" fillId="0" borderId="0" xfId="0" applyFont="1" applyAlignment="1">
      <alignment horizontal="center"/>
    </xf>
    <xf numFmtId="2" fontId="10" fillId="0" borderId="0" xfId="2" applyNumberFormat="1" applyFont="1" applyAlignment="1">
      <alignment horizontal="center"/>
    </xf>
    <xf numFmtId="0" fontId="6" fillId="0" borderId="0" xfId="0" applyFont="1"/>
    <xf numFmtId="0" fontId="6" fillId="11" borderId="0" xfId="0" applyFont="1" applyFill="1"/>
    <xf numFmtId="0" fontId="18" fillId="29" borderId="87" xfId="0" applyFont="1" applyFill="1" applyBorder="1" applyAlignment="1">
      <alignment horizontal="center" vertical="center"/>
    </xf>
    <xf numFmtId="0" fontId="18" fillId="29" borderId="15" xfId="0" applyFont="1" applyFill="1" applyBorder="1" applyAlignment="1">
      <alignment horizontal="center" vertical="center" wrapText="1"/>
    </xf>
    <xf numFmtId="0" fontId="18" fillId="29" borderId="14" xfId="0" applyFont="1" applyFill="1" applyBorder="1" applyAlignment="1">
      <alignment horizontal="center" vertical="center" wrapText="1"/>
    </xf>
    <xf numFmtId="0" fontId="10" fillId="11" borderId="0" xfId="0" applyFont="1" applyFill="1" applyAlignment="1">
      <alignment horizontal="left"/>
    </xf>
    <xf numFmtId="0" fontId="10" fillId="0" borderId="37" xfId="0" applyFont="1" applyBorder="1"/>
    <xf numFmtId="4" fontId="10" fillId="0" borderId="17" xfId="0" applyNumberFormat="1" applyFont="1" applyBorder="1" applyAlignment="1">
      <alignment horizontal="center" vertical="center"/>
    </xf>
    <xf numFmtId="4" fontId="10" fillId="0" borderId="17" xfId="2" applyNumberFormat="1" applyFont="1" applyBorder="1" applyAlignment="1">
      <alignment horizontal="center" vertical="center"/>
    </xf>
    <xf numFmtId="4" fontId="10" fillId="0" borderId="16" xfId="2" applyNumberFormat="1" applyFont="1" applyBorder="1" applyAlignment="1">
      <alignment horizontal="center" vertical="center"/>
    </xf>
    <xf numFmtId="4" fontId="10" fillId="0" borderId="16" xfId="0" applyNumberFormat="1" applyFont="1" applyBorder="1" applyAlignment="1">
      <alignment horizontal="center" vertical="center"/>
    </xf>
    <xf numFmtId="0" fontId="10" fillId="0" borderId="111" xfId="0" applyFont="1" applyBorder="1"/>
    <xf numFmtId="0" fontId="10" fillId="0" borderId="20" xfId="0" applyFont="1" applyBorder="1"/>
    <xf numFmtId="4" fontId="10" fillId="0" borderId="20" xfId="0" applyNumberFormat="1" applyFont="1" applyBorder="1"/>
    <xf numFmtId="4" fontId="10" fillId="0" borderId="143" xfId="0" applyNumberFormat="1" applyFont="1" applyBorder="1"/>
    <xf numFmtId="4" fontId="6" fillId="0" borderId="0" xfId="0" applyNumberFormat="1" applyFont="1" applyAlignment="1">
      <alignment horizontal="left"/>
    </xf>
    <xf numFmtId="0" fontId="18" fillId="11" borderId="0" xfId="0" applyFont="1" applyFill="1" applyAlignment="1">
      <alignment horizontal="center"/>
    </xf>
    <xf numFmtId="0" fontId="6" fillId="11" borderId="0" xfId="0" applyFont="1" applyFill="1" applyAlignment="1">
      <alignment vertical="center"/>
    </xf>
    <xf numFmtId="0" fontId="6" fillId="11" borderId="0" xfId="0" applyFont="1" applyFill="1" applyAlignment="1">
      <alignment horizontal="right"/>
    </xf>
    <xf numFmtId="0" fontId="6" fillId="11" borderId="17" xfId="0" applyFont="1" applyFill="1" applyBorder="1" applyAlignment="1">
      <alignment horizontal="left" vertical="center"/>
    </xf>
    <xf numFmtId="0" fontId="18" fillId="0" borderId="0" xfId="0" applyFont="1"/>
    <xf numFmtId="0" fontId="50" fillId="0" borderId="0" xfId="0" applyFont="1"/>
    <xf numFmtId="0" fontId="13" fillId="11" borderId="17" xfId="0" applyFont="1" applyFill="1" applyBorder="1" applyAlignment="1">
      <alignment horizontal="center" vertical="center"/>
    </xf>
    <xf numFmtId="1" fontId="10" fillId="11" borderId="17" xfId="0" applyNumberFormat="1" applyFont="1" applyFill="1" applyBorder="1" applyAlignment="1">
      <alignment horizontal="center" vertical="center"/>
    </xf>
    <xf numFmtId="0" fontId="6" fillId="0" borderId="17" xfId="0" applyFont="1" applyBorder="1"/>
    <xf numFmtId="170" fontId="13" fillId="15" borderId="17" xfId="2" applyNumberFormat="1" applyFont="1" applyFill="1" applyBorder="1" applyAlignment="1">
      <alignment horizontal="center" vertical="center"/>
    </xf>
    <xf numFmtId="0" fontId="10" fillId="0" borderId="0" xfId="0" applyFont="1"/>
    <xf numFmtId="0" fontId="18" fillId="29" borderId="87" xfId="0" applyFont="1" applyFill="1" applyBorder="1" applyAlignment="1">
      <alignment horizontal="center" vertical="center" wrapText="1"/>
    </xf>
    <xf numFmtId="1" fontId="10" fillId="0" borderId="0" xfId="0" applyNumberFormat="1" applyFont="1" applyAlignment="1">
      <alignment horizontal="center"/>
    </xf>
    <xf numFmtId="0" fontId="18" fillId="0" borderId="0" xfId="0" applyFont="1" applyAlignment="1">
      <alignment horizontal="center" vertical="center"/>
    </xf>
    <xf numFmtId="0" fontId="51" fillId="0" borderId="0" xfId="4" applyFont="1"/>
    <xf numFmtId="0" fontId="17" fillId="8" borderId="6" xfId="0" applyFont="1" applyFill="1" applyBorder="1" applyAlignment="1">
      <alignment horizontal="center"/>
    </xf>
    <xf numFmtId="0" fontId="17" fillId="3" borderId="187" xfId="0" applyFont="1" applyFill="1" applyBorder="1" applyAlignment="1">
      <alignment horizontal="center"/>
    </xf>
    <xf numFmtId="0" fontId="17" fillId="3" borderId="190" xfId="0" applyFont="1" applyFill="1" applyBorder="1" applyAlignment="1">
      <alignment horizontal="center"/>
    </xf>
    <xf numFmtId="0" fontId="13" fillId="0" borderId="114" xfId="0" applyFont="1" applyBorder="1" applyAlignment="1">
      <alignment horizontal="center" vertical="center" wrapText="1"/>
    </xf>
    <xf numFmtId="0" fontId="3" fillId="0" borderId="6" xfId="0" applyFont="1" applyBorder="1" applyAlignment="1">
      <alignment horizontal="center" vertical="center"/>
    </xf>
    <xf numFmtId="0" fontId="23" fillId="7" borderId="180" xfId="0" applyFont="1" applyFill="1" applyBorder="1" applyAlignment="1">
      <alignment horizontal="center" vertical="center"/>
    </xf>
    <xf numFmtId="0" fontId="23" fillId="7" borderId="196"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24" xfId="0" applyFont="1" applyFill="1" applyBorder="1" applyAlignment="1">
      <alignment horizontal="center" vertical="center"/>
    </xf>
    <xf numFmtId="0" fontId="17" fillId="3" borderId="25" xfId="0" applyFont="1" applyFill="1" applyBorder="1" applyAlignment="1">
      <alignment horizontal="center" vertical="center"/>
    </xf>
    <xf numFmtId="0" fontId="23" fillId="7" borderId="108" xfId="0" applyFont="1" applyFill="1" applyBorder="1" applyAlignment="1">
      <alignment horizontal="center" vertical="center" wrapText="1"/>
    </xf>
    <xf numFmtId="0" fontId="6" fillId="31" borderId="0" xfId="0" applyFont="1" applyFill="1" applyAlignment="1">
      <alignment horizontal="left"/>
    </xf>
    <xf numFmtId="0" fontId="6" fillId="31" borderId="147" xfId="0" applyFont="1" applyFill="1" applyBorder="1"/>
    <xf numFmtId="0" fontId="6" fillId="31" borderId="82" xfId="0" applyFont="1" applyFill="1" applyBorder="1" applyAlignment="1">
      <alignment horizontal="left"/>
    </xf>
    <xf numFmtId="0" fontId="0" fillId="31" borderId="0" xfId="0" applyFill="1" applyAlignment="1">
      <alignment wrapText="1"/>
    </xf>
    <xf numFmtId="0" fontId="6" fillId="31" borderId="87" xfId="0" applyFont="1" applyFill="1" applyBorder="1" applyAlignment="1">
      <alignment horizontal="left"/>
    </xf>
    <xf numFmtId="0" fontId="6" fillId="31" borderId="143" xfId="0" applyFont="1" applyFill="1" applyBorder="1" applyAlignment="1">
      <alignment horizontal="left"/>
    </xf>
    <xf numFmtId="0" fontId="6" fillId="31" borderId="144" xfId="0" applyFont="1" applyFill="1" applyBorder="1" applyAlignment="1">
      <alignment horizontal="left"/>
    </xf>
    <xf numFmtId="0" fontId="6" fillId="31" borderId="0" xfId="0" applyFont="1" applyFill="1" applyAlignment="1">
      <alignment horizontal="center"/>
    </xf>
    <xf numFmtId="0" fontId="6" fillId="31" borderId="98" xfId="0" applyFont="1" applyFill="1" applyBorder="1" applyAlignment="1">
      <alignment horizontal="left"/>
    </xf>
    <xf numFmtId="0" fontId="17" fillId="3" borderId="193" xfId="0" applyFont="1" applyFill="1" applyBorder="1" applyAlignment="1">
      <alignment horizontal="center" vertical="center" wrapText="1"/>
    </xf>
    <xf numFmtId="0" fontId="17" fillId="3" borderId="183" xfId="0" applyFont="1" applyFill="1" applyBorder="1" applyAlignment="1">
      <alignment horizontal="center" vertical="center" wrapText="1"/>
    </xf>
    <xf numFmtId="0" fontId="30" fillId="20" borderId="11" xfId="7" applyFont="1" applyFill="1" applyBorder="1" applyAlignment="1">
      <alignment horizontal="center" vertical="center" wrapText="1"/>
    </xf>
    <xf numFmtId="0" fontId="30" fillId="20" borderId="196" xfId="7" applyFont="1" applyFill="1" applyBorder="1" applyAlignment="1">
      <alignment horizontal="center" vertical="center" wrapText="1"/>
    </xf>
    <xf numFmtId="0" fontId="30" fillId="20" borderId="13" xfId="7" applyFont="1" applyFill="1" applyBorder="1" applyAlignment="1">
      <alignment horizontal="center" vertical="center" wrapText="1"/>
    </xf>
    <xf numFmtId="0" fontId="17" fillId="3" borderId="94" xfId="0" applyFont="1" applyFill="1" applyBorder="1" applyAlignment="1">
      <alignment horizontal="center" vertical="center" wrapText="1"/>
    </xf>
    <xf numFmtId="0" fontId="23" fillId="7" borderId="36" xfId="0" applyFont="1" applyFill="1" applyBorder="1" applyAlignment="1">
      <alignment horizontal="centerContinuous" vertical="center"/>
    </xf>
    <xf numFmtId="0" fontId="23" fillId="7" borderId="35" xfId="0" applyFont="1" applyFill="1" applyBorder="1" applyAlignment="1">
      <alignment horizontal="centerContinuous" vertical="center"/>
    </xf>
    <xf numFmtId="0" fontId="23" fillId="7" borderId="84" xfId="0" applyFont="1" applyFill="1" applyBorder="1" applyAlignment="1">
      <alignment horizontal="centerContinuous" vertical="center"/>
    </xf>
    <xf numFmtId="0" fontId="23" fillId="7" borderId="2" xfId="0" applyFont="1" applyFill="1" applyBorder="1" applyAlignment="1">
      <alignment horizontal="centerContinuous" vertical="center"/>
    </xf>
    <xf numFmtId="0" fontId="24" fillId="7" borderId="3" xfId="0" applyFont="1" applyFill="1" applyBorder="1" applyAlignment="1">
      <alignment horizontal="centerContinuous" vertical="center"/>
    </xf>
    <xf numFmtId="0" fontId="23" fillId="7" borderId="11" xfId="0" applyFont="1" applyFill="1" applyBorder="1" applyAlignment="1">
      <alignment horizontal="centerContinuous" vertical="center"/>
    </xf>
    <xf numFmtId="0" fontId="18" fillId="11" borderId="0" xfId="0" applyFont="1" applyFill="1" applyAlignment="1">
      <alignment vertical="top" wrapText="1"/>
    </xf>
    <xf numFmtId="0" fontId="6" fillId="31" borderId="111" xfId="0" applyFont="1" applyFill="1" applyBorder="1" applyAlignment="1">
      <alignment horizontal="left"/>
    </xf>
    <xf numFmtId="0" fontId="6" fillId="31" borderId="147" xfId="0" applyFont="1" applyFill="1" applyBorder="1" applyAlignment="1">
      <alignment horizontal="left"/>
    </xf>
    <xf numFmtId="0" fontId="13" fillId="0" borderId="167" xfId="0" applyFont="1" applyBorder="1" applyAlignment="1">
      <alignment horizontal="left" vertical="center"/>
    </xf>
    <xf numFmtId="0" fontId="13" fillId="0" borderId="168" xfId="0" applyFont="1" applyBorder="1" applyAlignment="1">
      <alignment horizontal="left" vertical="center"/>
    </xf>
    <xf numFmtId="0" fontId="13" fillId="0" borderId="99" xfId="0" applyFont="1" applyBorder="1" applyAlignment="1">
      <alignment horizontal="left" vertical="center"/>
    </xf>
    <xf numFmtId="0" fontId="13" fillId="0" borderId="85" xfId="0" applyFont="1" applyBorder="1" applyAlignment="1">
      <alignment horizontal="left" vertical="center"/>
    </xf>
    <xf numFmtId="0" fontId="24" fillId="7" borderId="11" xfId="0" applyFont="1" applyFill="1" applyBorder="1" applyAlignment="1">
      <alignment horizontal="center"/>
    </xf>
    <xf numFmtId="0" fontId="24" fillId="7" borderId="12" xfId="0" applyFont="1" applyFill="1" applyBorder="1" applyAlignment="1">
      <alignment horizontal="center"/>
    </xf>
    <xf numFmtId="0" fontId="24" fillId="7" borderId="13" xfId="0" applyFont="1" applyFill="1" applyBorder="1" applyAlignment="1">
      <alignment horizontal="center"/>
    </xf>
    <xf numFmtId="0" fontId="5" fillId="0" borderId="0" xfId="0" applyFont="1" applyAlignment="1">
      <alignment horizontal="center" wrapText="1"/>
    </xf>
    <xf numFmtId="0" fontId="13" fillId="0" borderId="215" xfId="0" applyFont="1" applyBorder="1" applyAlignment="1">
      <alignment horizontal="left" vertical="center"/>
    </xf>
    <xf numFmtId="0" fontId="13" fillId="0" borderId="216" xfId="0" applyFont="1" applyBorder="1" applyAlignment="1">
      <alignment horizontal="left" vertical="center"/>
    </xf>
    <xf numFmtId="0" fontId="15" fillId="0" borderId="175" xfId="0" applyFont="1" applyBorder="1" applyAlignment="1">
      <alignment horizontal="left" vertical="center"/>
    </xf>
    <xf numFmtId="0" fontId="15" fillId="0" borderId="179" xfId="0" applyFont="1" applyBorder="1" applyAlignment="1">
      <alignment horizontal="left" vertical="center"/>
    </xf>
    <xf numFmtId="0" fontId="22" fillId="7" borderId="11" xfId="0" applyFont="1" applyFill="1" applyBorder="1" applyAlignment="1">
      <alignment horizontal="left" vertical="center" wrapText="1"/>
    </xf>
    <xf numFmtId="0" fontId="22" fillId="7" borderId="12" xfId="0" applyFont="1" applyFill="1" applyBorder="1" applyAlignment="1">
      <alignment horizontal="left" vertical="center" wrapText="1"/>
    </xf>
    <xf numFmtId="0" fontId="22" fillId="7" borderId="13" xfId="0" applyFont="1" applyFill="1" applyBorder="1" applyAlignment="1">
      <alignment horizontal="left" vertical="center" wrapText="1"/>
    </xf>
    <xf numFmtId="0" fontId="24" fillId="7" borderId="11" xfId="0" applyFont="1" applyFill="1" applyBorder="1" applyAlignment="1">
      <alignment horizontal="center" vertical="center"/>
    </xf>
    <xf numFmtId="0" fontId="24" fillId="7" borderId="13" xfId="0" applyFont="1" applyFill="1" applyBorder="1" applyAlignment="1">
      <alignment horizontal="center" vertical="center"/>
    </xf>
    <xf numFmtId="0" fontId="24" fillId="7" borderId="12" xfId="0" applyFont="1" applyFill="1" applyBorder="1" applyAlignment="1">
      <alignment horizontal="center" vertical="center"/>
    </xf>
    <xf numFmtId="0" fontId="23" fillId="7" borderId="11" xfId="0" applyFont="1" applyFill="1" applyBorder="1" applyAlignment="1">
      <alignment horizontal="center" vertical="center" wrapText="1"/>
    </xf>
    <xf numFmtId="0" fontId="23" fillId="7" borderId="12" xfId="0" applyFont="1" applyFill="1" applyBorder="1" applyAlignment="1">
      <alignment horizontal="center" vertical="center" wrapText="1"/>
    </xf>
    <xf numFmtId="0" fontId="23" fillId="7" borderId="13" xfId="0" applyFont="1" applyFill="1" applyBorder="1" applyAlignment="1">
      <alignment horizontal="center" vertical="center" wrapText="1"/>
    </xf>
    <xf numFmtId="0" fontId="22" fillId="7" borderId="11" xfId="0" applyFont="1" applyFill="1" applyBorder="1" applyAlignment="1">
      <alignment horizontal="left" vertical="center"/>
    </xf>
    <xf numFmtId="0" fontId="22" fillId="7" borderId="12" xfId="0" applyFont="1" applyFill="1" applyBorder="1" applyAlignment="1">
      <alignment horizontal="left" vertical="center"/>
    </xf>
    <xf numFmtId="0" fontId="22" fillId="7" borderId="13" xfId="0" applyFont="1" applyFill="1" applyBorder="1" applyAlignment="1">
      <alignment horizontal="left" vertical="center"/>
    </xf>
    <xf numFmtId="0" fontId="22" fillId="7" borderId="7" xfId="0" applyFont="1" applyFill="1" applyBorder="1" applyAlignment="1">
      <alignment horizontal="left" vertical="center"/>
    </xf>
    <xf numFmtId="0" fontId="22" fillId="7" borderId="8" xfId="0" applyFont="1" applyFill="1" applyBorder="1" applyAlignment="1">
      <alignment horizontal="left" vertical="center"/>
    </xf>
    <xf numFmtId="0" fontId="22" fillId="7" borderId="9" xfId="0" applyFont="1" applyFill="1" applyBorder="1" applyAlignment="1">
      <alignment horizontal="left" vertical="center"/>
    </xf>
    <xf numFmtId="0" fontId="33" fillId="0" borderId="99" xfId="0" applyFont="1" applyBorder="1" applyAlignment="1">
      <alignment horizontal="left" vertical="center"/>
    </xf>
    <xf numFmtId="0" fontId="33" fillId="0" borderId="85" xfId="0" applyFont="1" applyBorder="1" applyAlignment="1">
      <alignment horizontal="left" vertical="center"/>
    </xf>
    <xf numFmtId="0" fontId="24" fillId="7" borderId="7" xfId="0" applyFont="1" applyFill="1" applyBorder="1" applyAlignment="1">
      <alignment horizontal="center" vertical="center"/>
    </xf>
    <xf numFmtId="0" fontId="24" fillId="7" borderId="8" xfId="0" applyFont="1" applyFill="1" applyBorder="1" applyAlignment="1">
      <alignment horizontal="center" vertical="center"/>
    </xf>
    <xf numFmtId="0" fontId="24" fillId="7" borderId="9" xfId="0" applyFont="1" applyFill="1" applyBorder="1" applyAlignment="1">
      <alignment horizontal="center" vertical="center"/>
    </xf>
    <xf numFmtId="0" fontId="13" fillId="0" borderId="217" xfId="0" applyFont="1" applyBorder="1" applyAlignment="1">
      <alignment horizontal="left" vertical="center"/>
    </xf>
    <xf numFmtId="0" fontId="13" fillId="0" borderId="218" xfId="0" applyFont="1" applyBorder="1" applyAlignment="1">
      <alignment horizontal="left" vertical="center"/>
    </xf>
    <xf numFmtId="0" fontId="3" fillId="2" borderId="0" xfId="0" applyFont="1" applyFill="1" applyAlignment="1">
      <alignment horizontal="left" vertical="center"/>
    </xf>
    <xf numFmtId="0" fontId="24" fillId="7" borderId="36" xfId="0" applyFont="1" applyFill="1" applyBorder="1" applyAlignment="1">
      <alignment horizontal="center"/>
    </xf>
    <xf numFmtId="0" fontId="24" fillId="7" borderId="35" xfId="0" applyFont="1" applyFill="1" applyBorder="1" applyAlignment="1">
      <alignment horizontal="center"/>
    </xf>
    <xf numFmtId="0" fontId="24" fillId="7" borderId="34" xfId="0" applyFont="1" applyFill="1" applyBorder="1" applyAlignment="1">
      <alignment horizontal="center"/>
    </xf>
    <xf numFmtId="0" fontId="15" fillId="0" borderId="82" xfId="0" applyFont="1" applyBorder="1" applyAlignment="1">
      <alignment horizontal="left" vertical="center"/>
    </xf>
    <xf numFmtId="0" fontId="15" fillId="0" borderId="32" xfId="0" applyFont="1" applyBorder="1" applyAlignment="1">
      <alignment horizontal="left" vertical="center"/>
    </xf>
    <xf numFmtId="0" fontId="15" fillId="0" borderId="64" xfId="0" applyFont="1" applyBorder="1" applyAlignment="1">
      <alignment horizontal="left" vertical="center"/>
    </xf>
    <xf numFmtId="0" fontId="15" fillId="0" borderId="40" xfId="0" applyFont="1" applyBorder="1" applyAlignment="1">
      <alignment horizontal="left" vertical="center"/>
    </xf>
    <xf numFmtId="0" fontId="3" fillId="6" borderId="122" xfId="0" applyFont="1" applyFill="1" applyBorder="1" applyAlignment="1">
      <alignment horizontal="center" vertical="center"/>
    </xf>
    <xf numFmtId="0" fontId="3" fillId="6" borderId="32" xfId="0" applyFont="1" applyFill="1" applyBorder="1" applyAlignment="1">
      <alignment horizontal="center" vertical="center"/>
    </xf>
    <xf numFmtId="0" fontId="3" fillId="6" borderId="45" xfId="0" applyFont="1" applyFill="1" applyBorder="1" applyAlignment="1">
      <alignment horizontal="center" vertical="center"/>
    </xf>
    <xf numFmtId="0" fontId="23" fillId="7" borderId="11" xfId="0" applyFont="1" applyFill="1" applyBorder="1" applyAlignment="1">
      <alignment horizontal="center" indent="1"/>
    </xf>
    <xf numFmtId="0" fontId="23" fillId="7" borderId="12" xfId="0" applyFont="1" applyFill="1" applyBorder="1" applyAlignment="1">
      <alignment horizontal="center" indent="1"/>
    </xf>
    <xf numFmtId="0" fontId="23" fillId="7" borderId="13" xfId="0" applyFont="1" applyFill="1" applyBorder="1" applyAlignment="1">
      <alignment horizontal="center" indent="1"/>
    </xf>
    <xf numFmtId="0" fontId="23" fillId="7" borderId="7" xfId="0" applyFont="1" applyFill="1" applyBorder="1" applyAlignment="1">
      <alignment horizontal="center" vertical="center"/>
    </xf>
    <xf numFmtId="0" fontId="23" fillId="7"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9" xfId="0" applyFont="1" applyBorder="1" applyAlignment="1">
      <alignment horizontal="center" vertical="center"/>
    </xf>
    <xf numFmtId="0" fontId="23" fillId="7" borderId="7" xfId="0" applyFont="1" applyFill="1" applyBorder="1" applyAlignment="1">
      <alignment horizontal="center"/>
    </xf>
    <xf numFmtId="0" fontId="23" fillId="7" borderId="9" xfId="0" applyFont="1" applyFill="1" applyBorder="1" applyAlignment="1">
      <alignment horizontal="center"/>
    </xf>
    <xf numFmtId="0" fontId="3" fillId="21" borderId="125" xfId="0" applyFont="1" applyFill="1" applyBorder="1" applyAlignment="1">
      <alignment horizontal="left"/>
    </xf>
    <xf numFmtId="0" fontId="3" fillId="21" borderId="126" xfId="0" applyFont="1" applyFill="1" applyBorder="1" applyAlignment="1">
      <alignment horizontal="left"/>
    </xf>
    <xf numFmtId="0" fontId="3" fillId="21" borderId="127" xfId="0" applyFont="1" applyFill="1" applyBorder="1" applyAlignment="1">
      <alignment horizontal="left"/>
    </xf>
    <xf numFmtId="0" fontId="3" fillId="3" borderId="35" xfId="0" applyFont="1" applyFill="1" applyBorder="1" applyAlignment="1">
      <alignment horizontal="center" vertical="center"/>
    </xf>
    <xf numFmtId="0" fontId="3" fillId="3" borderId="0" xfId="0" applyFont="1" applyFill="1" applyAlignment="1">
      <alignment horizontal="center" vertical="center"/>
    </xf>
    <xf numFmtId="0" fontId="15" fillId="0" borderId="100" xfId="0" applyFont="1" applyBorder="1" applyAlignment="1">
      <alignment horizontal="left" vertical="center"/>
    </xf>
    <xf numFmtId="0" fontId="15" fillId="0" borderId="105" xfId="0" applyFont="1" applyBorder="1" applyAlignment="1">
      <alignment horizontal="left" vertical="center"/>
    </xf>
    <xf numFmtId="0" fontId="15" fillId="0" borderId="123" xfId="0" applyFont="1" applyBorder="1" applyAlignment="1">
      <alignment horizontal="left" vertical="center"/>
    </xf>
    <xf numFmtId="0" fontId="15" fillId="0" borderId="124" xfId="0" applyFont="1" applyBorder="1" applyAlignment="1">
      <alignment horizontal="left" vertical="center"/>
    </xf>
    <xf numFmtId="0" fontId="23" fillId="7" borderId="1" xfId="0" applyFont="1" applyFill="1" applyBorder="1" applyAlignment="1">
      <alignment horizontal="center" vertical="center"/>
    </xf>
    <xf numFmtId="0" fontId="23" fillId="7" borderId="2" xfId="0" applyFont="1" applyFill="1" applyBorder="1" applyAlignment="1">
      <alignment horizontal="center" vertical="center"/>
    </xf>
    <xf numFmtId="0" fontId="23" fillId="7" borderId="3" xfId="0" applyFont="1" applyFill="1" applyBorder="1" applyAlignment="1">
      <alignment horizontal="center" vertical="center"/>
    </xf>
    <xf numFmtId="0" fontId="15" fillId="0" borderId="7" xfId="0" applyFont="1" applyBorder="1" applyAlignment="1">
      <alignment horizontal="left" vertical="center"/>
    </xf>
    <xf numFmtId="0" fontId="15" fillId="0" borderId="9" xfId="0" applyFont="1" applyBorder="1" applyAlignment="1">
      <alignment horizontal="left" vertical="center"/>
    </xf>
    <xf numFmtId="0" fontId="3" fillId="0" borderId="167" xfId="0" applyFont="1" applyBorder="1" applyAlignment="1">
      <alignment horizontal="left" vertical="center"/>
    </xf>
    <xf numFmtId="0" fontId="3" fillId="0" borderId="168" xfId="0" applyFont="1" applyBorder="1" applyAlignment="1">
      <alignment horizontal="left" vertical="center"/>
    </xf>
    <xf numFmtId="0" fontId="3" fillId="0" borderId="99" xfId="0" applyFont="1" applyBorder="1" applyAlignment="1">
      <alignment horizontal="left" vertical="center"/>
    </xf>
    <xf numFmtId="0" fontId="3" fillId="0" borderId="85" xfId="0" applyFont="1" applyBorder="1" applyAlignment="1">
      <alignment horizontal="left" vertical="center"/>
    </xf>
    <xf numFmtId="0" fontId="17" fillId="3" borderId="36" xfId="0" applyFont="1" applyFill="1" applyBorder="1" applyAlignment="1">
      <alignment horizontal="left" indent="1"/>
    </xf>
    <xf numFmtId="0" fontId="17" fillId="3" borderId="35" xfId="0" applyFont="1" applyFill="1" applyBorder="1" applyAlignment="1">
      <alignment horizontal="left" indent="1"/>
    </xf>
    <xf numFmtId="0" fontId="17" fillId="3" borderId="34" xfId="0" applyFont="1" applyFill="1" applyBorder="1" applyAlignment="1">
      <alignment horizontal="left" indent="1"/>
    </xf>
    <xf numFmtId="0" fontId="17" fillId="3" borderId="21" xfId="0" applyFont="1" applyFill="1" applyBorder="1" applyAlignment="1">
      <alignment horizontal="left" indent="1"/>
    </xf>
    <xf numFmtId="0" fontId="17" fillId="3" borderId="0" xfId="0" applyFont="1" applyFill="1" applyAlignment="1">
      <alignment horizontal="left" indent="1"/>
    </xf>
    <xf numFmtId="0" fontId="17" fillId="3" borderId="32" xfId="0" applyFont="1" applyFill="1" applyBorder="1" applyAlignment="1">
      <alignment horizontal="left" indent="1"/>
    </xf>
    <xf numFmtId="0" fontId="24" fillId="7" borderId="36" xfId="0" applyFont="1" applyFill="1" applyBorder="1" applyAlignment="1">
      <alignment horizontal="left" vertical="center"/>
    </xf>
    <xf numFmtId="0" fontId="24" fillId="7" borderId="0" xfId="0" applyFont="1" applyFill="1" applyAlignment="1">
      <alignment horizontal="left" vertical="center"/>
    </xf>
    <xf numFmtId="0" fontId="24" fillId="7" borderId="32" xfId="0" applyFont="1" applyFill="1" applyBorder="1" applyAlignment="1">
      <alignment horizontal="left" vertical="center"/>
    </xf>
    <xf numFmtId="0" fontId="24" fillId="7" borderId="33" xfId="0" applyFont="1" applyFill="1" applyBorder="1" applyAlignment="1">
      <alignment horizontal="left" vertical="center"/>
    </xf>
    <xf numFmtId="0" fontId="24" fillId="7" borderId="91" xfId="0" applyFont="1" applyFill="1" applyBorder="1" applyAlignment="1">
      <alignment horizontal="left" vertical="center"/>
    </xf>
    <xf numFmtId="0" fontId="24" fillId="7" borderId="85" xfId="0" applyFont="1" applyFill="1" applyBorder="1" applyAlignment="1">
      <alignment horizontal="left" vertical="center"/>
    </xf>
    <xf numFmtId="0" fontId="23" fillId="7" borderId="36" xfId="0" applyFont="1" applyFill="1" applyBorder="1" applyAlignment="1">
      <alignment horizontal="center" vertical="center" indent="1"/>
    </xf>
    <xf numFmtId="0" fontId="23" fillId="7" borderId="35" xfId="0" applyFont="1" applyFill="1" applyBorder="1" applyAlignment="1">
      <alignment horizontal="center" vertical="center" indent="1"/>
    </xf>
    <xf numFmtId="0" fontId="23" fillId="7" borderId="34" xfId="0" applyFont="1" applyFill="1" applyBorder="1" applyAlignment="1">
      <alignment horizontal="center" vertical="center" indent="1"/>
    </xf>
    <xf numFmtId="0" fontId="23" fillId="7" borderId="11" xfId="0" applyFont="1" applyFill="1" applyBorder="1" applyAlignment="1">
      <alignment horizontal="center" vertical="center" indent="1"/>
    </xf>
    <xf numFmtId="0" fontId="23" fillId="7" borderId="12" xfId="0" applyFont="1" applyFill="1" applyBorder="1" applyAlignment="1">
      <alignment horizontal="center" vertical="center" indent="1"/>
    </xf>
    <xf numFmtId="0" fontId="23" fillId="7" borderId="13" xfId="0" applyFont="1" applyFill="1" applyBorder="1" applyAlignment="1">
      <alignment horizontal="center" vertical="center" indent="1"/>
    </xf>
    <xf numFmtId="0" fontId="24" fillId="7" borderId="36" xfId="0" applyFont="1" applyFill="1" applyBorder="1" applyAlignment="1">
      <alignment horizontal="center" vertical="center"/>
    </xf>
    <xf numFmtId="0" fontId="24" fillId="7" borderId="35" xfId="0" applyFont="1" applyFill="1" applyBorder="1" applyAlignment="1">
      <alignment horizontal="center" vertical="center"/>
    </xf>
    <xf numFmtId="0" fontId="24" fillId="7" borderId="34" xfId="0" applyFont="1" applyFill="1" applyBorder="1" applyAlignment="1">
      <alignment horizontal="center" vertical="center"/>
    </xf>
    <xf numFmtId="0" fontId="24" fillId="7" borderId="116" xfId="0" applyFont="1" applyFill="1" applyBorder="1" applyAlignment="1">
      <alignment horizontal="center" vertical="center"/>
    </xf>
    <xf numFmtId="0" fontId="24" fillId="7" borderId="1" xfId="0" applyFont="1" applyFill="1" applyBorder="1" applyAlignment="1">
      <alignment horizontal="center" vertical="center"/>
    </xf>
    <xf numFmtId="0" fontId="24" fillId="7" borderId="2" xfId="0" applyFont="1" applyFill="1" applyBorder="1" applyAlignment="1">
      <alignment horizontal="center" vertical="center"/>
    </xf>
    <xf numFmtId="0" fontId="24" fillId="7" borderId="3" xfId="0" applyFont="1" applyFill="1" applyBorder="1" applyAlignment="1">
      <alignment horizontal="center" vertical="center"/>
    </xf>
    <xf numFmtId="0" fontId="30" fillId="12" borderId="17" xfId="0" applyFont="1" applyFill="1" applyBorder="1" applyAlignment="1">
      <alignment horizontal="left" vertical="center"/>
    </xf>
    <xf numFmtId="0" fontId="48" fillId="11" borderId="82" xfId="8" applyFont="1" applyFill="1" applyBorder="1" applyAlignment="1">
      <alignment vertical="top" wrapText="1"/>
    </xf>
    <xf numFmtId="0" fontId="29" fillId="12" borderId="17" xfId="0" applyFont="1" applyFill="1" applyBorder="1" applyAlignment="1">
      <alignment vertical="center"/>
    </xf>
    <xf numFmtId="0" fontId="6" fillId="31" borderId="82" xfId="0" applyFont="1" applyFill="1" applyBorder="1" applyAlignment="1">
      <alignment vertical="top" wrapText="1"/>
    </xf>
    <xf numFmtId="0" fontId="6" fillId="31" borderId="14" xfId="0" applyFont="1" applyFill="1" applyBorder="1" applyAlignment="1">
      <alignment vertical="top" wrapText="1"/>
    </xf>
    <xf numFmtId="0" fontId="6" fillId="30" borderId="16" xfId="0" applyFont="1" applyFill="1" applyBorder="1" applyAlignment="1">
      <alignment horizontal="left" vertical="center"/>
    </xf>
    <xf numFmtId="0" fontId="0" fillId="0" borderId="62" xfId="0" applyBorder="1" applyAlignment="1">
      <alignment horizontal="left" vertical="center"/>
    </xf>
    <xf numFmtId="0" fontId="0" fillId="0" borderId="37" xfId="0" applyBorder="1" applyAlignment="1">
      <alignment horizontal="left" vertical="center"/>
    </xf>
    <xf numFmtId="0" fontId="4" fillId="3" borderId="21" xfId="0" applyFont="1" applyFill="1" applyBorder="1" applyAlignment="1">
      <alignment horizontal="left"/>
    </xf>
    <xf numFmtId="0" fontId="4" fillId="3" borderId="0" xfId="0" applyFont="1" applyFill="1" applyAlignment="1">
      <alignment horizontal="left"/>
    </xf>
    <xf numFmtId="0" fontId="4" fillId="3" borderId="32" xfId="0" applyFont="1" applyFill="1" applyBorder="1" applyAlignment="1">
      <alignment horizontal="left"/>
    </xf>
    <xf numFmtId="0" fontId="4" fillId="3" borderId="36" xfId="0" applyFont="1" applyFill="1" applyBorder="1" applyAlignment="1">
      <alignment horizontal="left"/>
    </xf>
    <xf numFmtId="0" fontId="4" fillId="3" borderId="35" xfId="0" applyFont="1" applyFill="1" applyBorder="1" applyAlignment="1">
      <alignment horizontal="left"/>
    </xf>
    <xf numFmtId="0" fontId="4" fillId="3" borderId="34" xfId="0" applyFont="1" applyFill="1" applyBorder="1" applyAlignment="1">
      <alignment horizontal="left"/>
    </xf>
    <xf numFmtId="0" fontId="23" fillId="7" borderId="11" xfId="0" applyFont="1" applyFill="1" applyBorder="1" applyAlignment="1">
      <alignment horizontal="center" vertical="center"/>
    </xf>
    <xf numFmtId="0" fontId="23" fillId="7" borderId="13" xfId="0" applyFont="1" applyFill="1" applyBorder="1" applyAlignment="1">
      <alignment horizontal="center" vertical="center"/>
    </xf>
    <xf numFmtId="0" fontId="15" fillId="0" borderId="11"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38" xfId="0" applyFont="1" applyBorder="1" applyAlignment="1">
      <alignment horizontal="left" vertical="center"/>
    </xf>
    <xf numFmtId="0" fontId="15" fillId="0" borderId="89" xfId="0" applyFont="1" applyBorder="1" applyAlignment="1">
      <alignment horizontal="left" vertical="center"/>
    </xf>
    <xf numFmtId="0" fontId="15" fillId="0" borderId="41" xfId="0" applyFont="1" applyBorder="1" applyAlignment="1">
      <alignment horizontal="left" vertical="center"/>
    </xf>
    <xf numFmtId="0" fontId="6" fillId="31" borderId="82" xfId="0" applyFont="1" applyFill="1" applyBorder="1" applyAlignment="1">
      <alignment wrapText="1"/>
    </xf>
    <xf numFmtId="0" fontId="6" fillId="31" borderId="20" xfId="0" applyFont="1" applyFill="1" applyBorder="1" applyAlignment="1">
      <alignment vertical="top" wrapText="1"/>
    </xf>
    <xf numFmtId="0" fontId="18" fillId="31" borderId="14" xfId="0" applyFont="1" applyFill="1" applyBorder="1" applyAlignment="1">
      <alignment vertical="top" wrapText="1"/>
    </xf>
    <xf numFmtId="0" fontId="6" fillId="11" borderId="17" xfId="0" applyFont="1" applyFill="1" applyBorder="1" applyAlignment="1">
      <alignment horizontal="left" vertical="center"/>
    </xf>
    <xf numFmtId="0" fontId="18" fillId="13" borderId="112" xfId="5" applyFont="1" applyFill="1" applyBorder="1" applyAlignment="1">
      <alignment horizontal="left"/>
    </xf>
    <xf numFmtId="0" fontId="18" fillId="13" borderId="26" xfId="5" applyFont="1" applyFill="1" applyBorder="1" applyAlignment="1">
      <alignment horizontal="left"/>
    </xf>
    <xf numFmtId="0" fontId="29" fillId="12" borderId="26" xfId="5" applyFont="1" applyFill="1" applyBorder="1" applyAlignment="1">
      <alignment horizontal="left" vertical="center"/>
    </xf>
    <xf numFmtId="0" fontId="30" fillId="12" borderId="26" xfId="5" applyFont="1" applyFill="1" applyBorder="1" applyAlignment="1">
      <alignment horizontal="center" vertical="center"/>
    </xf>
    <xf numFmtId="0" fontId="15" fillId="0" borderId="75" xfId="0" applyFont="1" applyBorder="1" applyAlignment="1">
      <alignment horizontal="left" vertical="center"/>
    </xf>
    <xf numFmtId="0" fontId="15" fillId="0" borderId="90" xfId="0" applyFont="1" applyBorder="1" applyAlignment="1">
      <alignment horizontal="left" vertical="center"/>
    </xf>
    <xf numFmtId="0" fontId="15" fillId="0" borderId="59" xfId="0" applyFont="1" applyBorder="1" applyAlignment="1">
      <alignment horizontal="left" vertical="center"/>
    </xf>
    <xf numFmtId="0" fontId="15" fillId="0" borderId="11" xfId="0" applyFont="1" applyBorder="1" applyAlignment="1">
      <alignment horizontal="center" vertical="center"/>
    </xf>
    <xf numFmtId="0" fontId="15" fillId="0" borderId="13" xfId="0" applyFont="1" applyBorder="1" applyAlignment="1">
      <alignment horizontal="center" vertical="center"/>
    </xf>
    <xf numFmtId="0" fontId="25" fillId="12" borderId="17" xfId="5" applyFont="1" applyFill="1" applyBorder="1" applyAlignment="1">
      <alignment horizontal="left" vertical="center"/>
    </xf>
    <xf numFmtId="0" fontId="24" fillId="7" borderId="16" xfId="0" applyFont="1" applyFill="1" applyBorder="1" applyAlignment="1">
      <alignment horizontal="left" vertical="center"/>
    </xf>
    <xf numFmtId="0" fontId="24" fillId="7" borderId="62" xfId="0" applyFont="1" applyFill="1" applyBorder="1" applyAlignment="1">
      <alignment horizontal="left" vertical="center"/>
    </xf>
    <xf numFmtId="0" fontId="24" fillId="7" borderId="37" xfId="0" applyFont="1" applyFill="1" applyBorder="1" applyAlignment="1">
      <alignment horizontal="left" vertical="center"/>
    </xf>
    <xf numFmtId="0" fontId="22" fillId="7" borderId="76" xfId="0" applyFont="1" applyFill="1" applyBorder="1" applyAlignment="1">
      <alignment horizontal="left" vertical="center"/>
    </xf>
    <xf numFmtId="0" fontId="22" fillId="7" borderId="115" xfId="0" applyFont="1" applyFill="1" applyBorder="1" applyAlignment="1">
      <alignment horizontal="left" vertical="center"/>
    </xf>
    <xf numFmtId="0" fontId="22" fillId="7" borderId="77" xfId="0" applyFont="1" applyFill="1" applyBorder="1" applyAlignment="1">
      <alignment horizontal="left" vertical="center"/>
    </xf>
    <xf numFmtId="0" fontId="4" fillId="0" borderId="7" xfId="0" applyFont="1" applyBorder="1" applyAlignment="1">
      <alignment horizontal="center" vertical="center"/>
    </xf>
    <xf numFmtId="0" fontId="52" fillId="0" borderId="0" xfId="0" applyFont="1"/>
    <xf numFmtId="0" fontId="3" fillId="21" borderId="128" xfId="0" applyFont="1" applyFill="1" applyBorder="1" applyAlignment="1"/>
    <xf numFmtId="0" fontId="3" fillId="21" borderId="130" xfId="0" applyFont="1" applyFill="1" applyBorder="1" applyAlignment="1"/>
    <xf numFmtId="0" fontId="3" fillId="21" borderId="129" xfId="0" applyFont="1" applyFill="1" applyBorder="1" applyAlignment="1"/>
    <xf numFmtId="0" fontId="3" fillId="21" borderId="131" xfId="0" applyFont="1" applyFill="1" applyBorder="1" applyAlignment="1"/>
    <xf numFmtId="0" fontId="3" fillId="21" borderId="133" xfId="0" applyFont="1" applyFill="1" applyBorder="1" applyAlignment="1"/>
    <xf numFmtId="0" fontId="3" fillId="21" borderId="132" xfId="0" applyFont="1" applyFill="1" applyBorder="1" applyAlignment="1"/>
    <xf numFmtId="0" fontId="6" fillId="31" borderId="82" xfId="0" applyFont="1" applyFill="1" applyBorder="1" applyAlignment="1"/>
    <xf numFmtId="0" fontId="3" fillId="11" borderId="17" xfId="0" applyFont="1" applyFill="1" applyBorder="1" applyAlignment="1"/>
    <xf numFmtId="0" fontId="0" fillId="11" borderId="82" xfId="0" applyFill="1" applyBorder="1" applyAlignment="1"/>
  </cellXfs>
  <cellStyles count="9">
    <cellStyle name="Comma" xfId="2" builtinId="3"/>
    <cellStyle name="Explanatory Text" xfId="8" builtinId="53"/>
    <cellStyle name="Hyperlink" xfId="1" builtinId="8"/>
    <cellStyle name="Hyperlink 2" xfId="6" xr:uid="{32203FA1-950B-4690-BC0E-05FF5862C277}"/>
    <cellStyle name="Normal" xfId="0" builtinId="0"/>
    <cellStyle name="Normal 2" xfId="4" xr:uid="{B21B5788-0974-4963-A2E4-46BD7176653F}"/>
    <cellStyle name="Normal 3" xfId="5" xr:uid="{9FCB7BD9-9CD3-41E1-8BDD-967DB79E57C2}"/>
    <cellStyle name="Per cent" xfId="3" builtinId="5"/>
    <cellStyle name="table headings" xfId="7" xr:uid="{06D5A0D7-A1E4-4EA4-A4BC-9E094FFA9082}"/>
  </cellStyles>
  <dxfs count="39">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b val="0"/>
        <i val="0"/>
        <strike val="0"/>
        <condense val="0"/>
        <extend val="0"/>
        <outline val="0"/>
        <shadow val="0"/>
        <u val="none"/>
        <vertAlign val="baseline"/>
        <sz val="11"/>
        <color rgb="FFFF0000"/>
        <name val="Arial"/>
        <family val="2"/>
        <scheme val="none"/>
      </font>
    </dxf>
    <dxf>
      <font>
        <strike val="0"/>
        <outline val="0"/>
        <shadow val="0"/>
        <u val="none"/>
        <vertAlign val="baseline"/>
        <sz val="11"/>
        <color theme="1"/>
        <name val="Arial"/>
        <family val="2"/>
        <scheme val="none"/>
      </font>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Arial"/>
        <family val="2"/>
        <scheme val="none"/>
      </font>
    </dxf>
    <dxf>
      <font>
        <b/>
        <i val="0"/>
        <strike val="0"/>
        <condense val="0"/>
        <extend val="0"/>
        <outline val="0"/>
        <shadow val="0"/>
        <u val="none"/>
        <vertAlign val="baseline"/>
        <sz val="11"/>
        <color rgb="FF000000"/>
        <name val="Arial"/>
        <family val="2"/>
        <scheme val="none"/>
      </font>
      <fill>
        <patternFill patternType="solid">
          <fgColor rgb="FFD9D9D9"/>
          <bgColor rgb="FFD9D9D9"/>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FF0000"/>
        <name val="Arial"/>
        <family val="2"/>
        <scheme val="none"/>
      </font>
      <border diagonalUp="0" diagonalDown="0">
        <left/>
        <right style="thin">
          <color rgb="FF000000"/>
        </right>
        <top style="thin">
          <color rgb="FF000000"/>
        </top>
        <bottom style="thin">
          <color rgb="FF000000"/>
        </bottom>
        <vertical/>
        <horizontal/>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FF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1"/>
        <color rgb="FF000000"/>
        <name val="Arial"/>
        <family val="2"/>
        <scheme val="none"/>
      </font>
      <fill>
        <patternFill patternType="solid">
          <fgColor rgb="FFD9D9D9"/>
          <bgColor rgb="FFD9D9D9"/>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colors>
    <mruColors>
      <color rgb="FFFFCC66"/>
      <color rgb="FFD0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387B28-5A4A-4058-B17B-36E4D606FDC5}" name="Table1" displayName="Table1" ref="B31:R36" totalsRowShown="0" headerRowDxfId="38" dataDxfId="37" headerRowBorderDxfId="35" tableBorderDxfId="36" totalsRowBorderDxfId="34">
  <autoFilter ref="B31:R36" xr:uid="{FD387B28-5A4A-4058-B17B-36E4D606FDC5}"/>
  <tableColumns count="17">
    <tableColumn id="1" xr3:uid="{6BE73B0A-AD96-4C49-80D0-8E0125AB3389}" name="PCN" dataDxfId="33"/>
    <tableColumn id="20" xr3:uid="{1205663A-8290-4BE7-A287-2E54C9B74F61}" name="Model number" dataDxfId="32"/>
    <tableColumn id="2" xr3:uid="{7B986E04-484D-46AB-ABF1-F4D19D511C5B}" name="Period" dataDxfId="31"/>
    <tableColumn id="3" xr3:uid="{C5F975D1-19FB-4856-90A9-191EA880B29D}" name="Qty produced (MT)" dataDxfId="30"/>
    <tableColumn id="4" xr3:uid="{790C7562-341A-4F96-9426-E36F7D8E3431}" name="Raw material 1 (specify)" dataDxfId="29"/>
    <tableColumn id="5" xr3:uid="{B533703F-4C5A-40FD-BB89-CB663CDD914B}" name="Raw material 2 (specify)" dataDxfId="28"/>
    <tableColumn id="6" xr3:uid="{20E5DAE0-5BC6-406B-9BD9-C4DF574627DF}" name="Raw material 3 (specify)" dataDxfId="27"/>
    <tableColumn id="7" xr3:uid="{7FEF052C-0D3C-498B-89E3-2330C20B7223}" name="Raw material 4 (specify)" dataDxfId="26"/>
    <tableColumn id="11" xr3:uid="{90200D16-173A-4725-85D1-DC62B92D57E5}" name="Raw material 5 (specify)" dataDxfId="25"/>
    <tableColumn id="12" xr3:uid="{222C88D4-2061-4135-B250-C99174CFF44A}" name="Other" dataDxfId="24"/>
    <tableColumn id="13" xr3:uid="{0C414406-3231-42D1-8A8F-E6008419B37A}" name="Direct labour cost" dataDxfId="23"/>
    <tableColumn id="14" xr3:uid="{7BA50F22-6545-41DD-97E4-DFC59430B373}" name="Direct Energy Costs" dataDxfId="22"/>
    <tableColumn id="15" xr3:uid="{D1490FE3-B196-4480-B2F1-B2A55453E53C}" name="Other direct costs (specify)" dataDxfId="21"/>
    <tableColumn id="16" xr3:uid="{BED1A4A7-E4D4-424D-B709-56CFA7CEC8A7}" name="Manufacturing overhead 1 (specify)" dataDxfId="20"/>
    <tableColumn id="17" xr3:uid="{271E1BEC-8D48-4E1A-BBCA-AE9145124981}" name="Manufacturing overhead 2 (specify)" dataDxfId="19"/>
    <tableColumn id="18" xr3:uid="{8C766C57-C098-4CE4-B613-22481B2EC1A0}" name="Manufacturing overhead 3 (specify)" dataDxfId="18"/>
    <tableColumn id="19" xr3:uid="{1CAC158B-8E81-45FD-87FB-BF89C4515A2C}" name="Other costs (specify)"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ABD5437-7888-4A1A-9056-0D5750A8AEE2}" name="Table3" displayName="Table3" ref="B33:M38" totalsRowShown="0" headerRowDxfId="16" dataDxfId="15" headerRowBorderDxfId="13" tableBorderDxfId="14" totalsRowBorderDxfId="12">
  <autoFilter ref="B33:M38" xr:uid="{AABD5437-7888-4A1A-9056-0D5750A8AEE2}"/>
  <tableColumns count="12">
    <tableColumn id="1" xr3:uid="{8E2C52AD-8C21-4B01-B425-10DCDA45CFBA}" name="PCN" dataDxfId="11"/>
    <tableColumn id="12" xr3:uid="{502EE730-8A6C-41BE-B467-6729B877533A}" name="Model number" dataDxfId="10"/>
    <tableColumn id="2" xr3:uid="{5F0F8167-F09F-4CFD-85C6-294048B3A654}" name="Period" dataDxfId="9"/>
    <tableColumn id="3" xr3:uid="{CF2F4627-195E-42EE-829C-652CF52AB6AF}" name="Units sold (MT)" dataDxfId="8"/>
    <tableColumn id="4" xr3:uid="{44D83636-2D75-479B-8A69-73C5265DA995}" name="Indirect labour cost" dataDxfId="7"/>
    <tableColumn id="5" xr3:uid="{D6E5CC12-9EC7-46BC-8ACB-58A4D8524766}" name="Indirect Energy Costs" dataDxfId="6"/>
    <tableColumn id="6" xr3:uid="{C5040B15-5D8C-45B5-8D7D-41D381599998}" name="Land Costs" dataDxfId="5"/>
    <tableColumn id="7" xr3:uid="{993E222B-0101-404D-81E1-B970D9D7ED8B}" name="Finance Costs" dataDxfId="4"/>
    <tableColumn id="8" xr3:uid="{143B8AC6-224C-4699-B192-F24088176EA6}" name="R&amp;D Costs" dataDxfId="3"/>
    <tableColumn id="9" xr3:uid="{C38A4D67-B0C7-4D7C-B0FB-3F7355A37FF8}" name="Other Waste Disposal" dataDxfId="2"/>
    <tableColumn id="10" xr3:uid="{D5108831-175A-43F7-A634-B6BA89B7070D}" name="Other costs (specify)" dataDxfId="1"/>
    <tableColumn id="11" xr3:uid="{E9015E0E-203B-4017-AE7B-CC77C8697244}" name="Domestic freight cos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Automation/Questionnaire%20Templates/New%20Case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9AAF9-8C59-40F4-867C-065108F4CA58}">
  <dimension ref="B2:V42"/>
  <sheetViews>
    <sheetView showGridLines="0" tabSelected="1" zoomScale="80" zoomScaleNormal="80" workbookViewId="0">
      <selection activeCell="D18" sqref="D18"/>
    </sheetView>
  </sheetViews>
  <sheetFormatPr defaultColWidth="9.28515625" defaultRowHeight="14.1"/>
  <cols>
    <col min="1" max="1" width="8.7109375" style="2" customWidth="1"/>
    <col min="2" max="2" width="37.85546875" style="2" customWidth="1"/>
    <col min="3" max="3" width="29.28515625" style="2" customWidth="1"/>
    <col min="4" max="4" width="43.5703125" style="2" customWidth="1"/>
    <col min="5" max="5" width="35.7109375" style="2" customWidth="1"/>
    <col min="6" max="6" width="20.7109375" style="2" customWidth="1"/>
    <col min="7" max="7" width="9.28515625" style="2"/>
    <col min="8" max="8" width="69.42578125" style="2" customWidth="1"/>
    <col min="9" max="16384" width="9.28515625" style="2"/>
  </cols>
  <sheetData>
    <row r="2" spans="2:22" ht="14.45" thickBot="1"/>
    <row r="3" spans="2:22" ht="18.600000000000001" thickBot="1">
      <c r="B3" s="728" t="s">
        <v>0</v>
      </c>
      <c r="C3" s="806"/>
      <c r="D3" s="807"/>
      <c r="H3" s="910"/>
      <c r="I3" s="735"/>
      <c r="J3" s="735"/>
      <c r="K3" s="735"/>
      <c r="L3" s="735"/>
      <c r="M3" s="735"/>
      <c r="N3" s="735"/>
      <c r="O3" s="735"/>
      <c r="P3" s="735"/>
      <c r="Q3" s="735"/>
      <c r="R3" s="735"/>
      <c r="S3" s="735"/>
      <c r="T3" s="735"/>
      <c r="U3" s="735"/>
      <c r="V3" s="735"/>
    </row>
    <row r="4" spans="2:22">
      <c r="B4" s="306" t="s">
        <v>1</v>
      </c>
      <c r="C4" s="911" t="s">
        <v>2</v>
      </c>
      <c r="D4" s="912"/>
      <c r="H4" s="910"/>
    </row>
    <row r="5" spans="2:22" ht="15" thickBot="1">
      <c r="B5" s="92" t="s">
        <v>3</v>
      </c>
      <c r="C5" s="913"/>
      <c r="D5" s="914"/>
      <c r="H5" s="910"/>
    </row>
    <row r="6" spans="2:22">
      <c r="H6" s="910"/>
    </row>
    <row r="7" spans="2:22">
      <c r="H7" s="910"/>
    </row>
    <row r="8" spans="2:22">
      <c r="B8" s="734" t="s">
        <v>4</v>
      </c>
    </row>
    <row r="10" spans="2:22">
      <c r="B10" s="2" t="s">
        <v>5</v>
      </c>
    </row>
    <row r="12" spans="2:22" ht="28.5">
      <c r="B12" s="312" t="s">
        <v>6</v>
      </c>
      <c r="C12" s="312" t="s">
        <v>7</v>
      </c>
      <c r="D12" s="312" t="s">
        <v>8</v>
      </c>
      <c r="E12" s="313" t="s">
        <v>9</v>
      </c>
    </row>
    <row r="13" spans="2:22" ht="15">
      <c r="B13" s="1041" t="s">
        <v>10</v>
      </c>
      <c r="C13" s="1042" t="s">
        <v>11</v>
      </c>
      <c r="D13" s="1042" t="s">
        <v>12</v>
      </c>
      <c r="E13" s="1042" t="s">
        <v>13</v>
      </c>
    </row>
    <row r="14" spans="2:22" ht="14.25"/>
    <row r="15" spans="2:22">
      <c r="B15" s="2" t="s">
        <v>14</v>
      </c>
      <c r="D15" s="868" t="s">
        <v>15</v>
      </c>
      <c r="E15" s="731"/>
      <c r="F15" s="731"/>
      <c r="L15" s="731"/>
      <c r="M15" s="731"/>
    </row>
    <row r="16" spans="2:22">
      <c r="F16" s="731"/>
      <c r="L16" s="731"/>
      <c r="M16" s="731"/>
    </row>
    <row r="17" spans="2:13">
      <c r="B17" s="2" t="s">
        <v>16</v>
      </c>
      <c r="D17" s="868" t="s">
        <v>17</v>
      </c>
      <c r="E17" s="731"/>
      <c r="F17" s="731"/>
      <c r="L17" s="731"/>
      <c r="M17" s="731"/>
    </row>
    <row r="18" spans="2:13">
      <c r="D18" s="732"/>
      <c r="E18" s="731"/>
      <c r="F18" s="731"/>
      <c r="L18" s="731"/>
      <c r="M18" s="731"/>
    </row>
    <row r="19" spans="2:13">
      <c r="B19" s="1" t="s">
        <v>18</v>
      </c>
    </row>
    <row r="20" spans="2:13" ht="14.45">
      <c r="B20" s="733" t="s">
        <v>19</v>
      </c>
      <c r="C20" s="1"/>
      <c r="D20" s="1"/>
      <c r="E20" s="1"/>
      <c r="F20" s="1"/>
      <c r="G20" s="1"/>
      <c r="H20" s="1"/>
      <c r="I20" s="1"/>
    </row>
    <row r="21" spans="2:13" ht="14.45">
      <c r="J21" s="730"/>
    </row>
    <row r="22" spans="2:13" s="364" customFormat="1" ht="14.45">
      <c r="B22" s="364" t="s">
        <v>20</v>
      </c>
      <c r="J22" s="365"/>
    </row>
    <row r="23" spans="2:13" ht="14.45">
      <c r="J23" s="730"/>
    </row>
    <row r="24" spans="2:13">
      <c r="B24" s="2" t="s">
        <v>21</v>
      </c>
    </row>
    <row r="25" spans="2:13" ht="14.45">
      <c r="B25" s="730" t="s">
        <v>22</v>
      </c>
    </row>
    <row r="27" spans="2:13">
      <c r="B27" s="2" t="s">
        <v>23</v>
      </c>
      <c r="C27" s="731"/>
      <c r="D27" s="731"/>
      <c r="K27" s="731"/>
    </row>
    <row r="28" spans="2:13">
      <c r="C28" s="731"/>
      <c r="D28" s="731"/>
      <c r="K28" s="731"/>
    </row>
    <row r="29" spans="2:13">
      <c r="B29" s="2" t="s">
        <v>24</v>
      </c>
    </row>
    <row r="30" spans="2:13" ht="14.45">
      <c r="B30" s="730" t="s">
        <v>25</v>
      </c>
    </row>
    <row r="31" spans="2:13" ht="14.45">
      <c r="B31" s="730"/>
    </row>
    <row r="32" spans="2:13">
      <c r="B32" s="1" t="s">
        <v>26</v>
      </c>
    </row>
    <row r="33" spans="2:8">
      <c r="B33" s="1"/>
    </row>
    <row r="34" spans="2:8">
      <c r="B34" s="1" t="s">
        <v>27</v>
      </c>
    </row>
    <row r="35" spans="2:8">
      <c r="B35" s="2" t="s">
        <v>28</v>
      </c>
      <c r="E35" s="300"/>
    </row>
    <row r="36" spans="2:8">
      <c r="B36" s="2" t="s">
        <v>29</v>
      </c>
    </row>
    <row r="38" spans="2:8">
      <c r="B38" s="2" t="s">
        <v>30</v>
      </c>
    </row>
    <row r="39" spans="2:8">
      <c r="B39" s="2" t="s">
        <v>31</v>
      </c>
    </row>
    <row r="41" spans="2:8">
      <c r="B41" s="729" t="s">
        <v>32</v>
      </c>
      <c r="C41" s="729"/>
      <c r="D41" s="729"/>
      <c r="E41" s="729"/>
      <c r="F41" s="729"/>
      <c r="G41" s="729"/>
      <c r="H41" s="729"/>
    </row>
    <row r="42" spans="2:8">
      <c r="B42" s="729" t="s">
        <v>33</v>
      </c>
      <c r="C42" s="729"/>
      <c r="D42" s="729"/>
      <c r="E42" s="729"/>
      <c r="F42" s="729"/>
      <c r="G42" s="729"/>
      <c r="H42" s="729"/>
    </row>
  </sheetData>
  <mergeCells count="3">
    <mergeCell ref="H3:H7"/>
    <mergeCell ref="C4:D4"/>
    <mergeCell ref="C5:D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C2A4D-37AE-4401-B95F-35FB36CEE22E}">
  <sheetPr>
    <tabColor rgb="FFDDEBF7"/>
  </sheetPr>
  <dimension ref="A1:BX24"/>
  <sheetViews>
    <sheetView showGridLines="0" zoomScale="80" zoomScaleNormal="80" workbookViewId="0">
      <selection activeCell="C5" sqref="C5:D5"/>
    </sheetView>
  </sheetViews>
  <sheetFormatPr defaultColWidth="8.7109375" defaultRowHeight="14.1"/>
  <cols>
    <col min="1" max="1" width="8.7109375" style="2" customWidth="1"/>
    <col min="2" max="5" width="20.7109375" style="2" customWidth="1"/>
    <col min="6" max="11" width="15.7109375" style="2" customWidth="1"/>
    <col min="12" max="12" width="18.28515625" style="2" customWidth="1"/>
    <col min="13" max="36" width="15.7109375" style="2" customWidth="1"/>
    <col min="37" max="16384" width="8.7109375" style="2"/>
  </cols>
  <sheetData>
    <row r="1" spans="1:76" s="8" customFormat="1">
      <c r="B1" s="302" t="s">
        <v>58</v>
      </c>
    </row>
    <row r="2" spans="1:76" ht="14.45" thickBot="1">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row>
    <row r="3" spans="1:76" ht="18.600000000000001" thickBot="1">
      <c r="A3" s="8"/>
      <c r="B3" s="684" t="s">
        <v>43</v>
      </c>
      <c r="C3" s="685"/>
      <c r="D3" s="686"/>
      <c r="E3" s="65"/>
      <c r="F3" s="65"/>
      <c r="G3" s="65"/>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row>
    <row r="4" spans="1:76">
      <c r="A4" s="8"/>
      <c r="B4" s="94" t="s">
        <v>1</v>
      </c>
      <c r="C4" s="903" t="str">
        <f>Guidance!C4</f>
        <v>AD0091</v>
      </c>
      <c r="D4" s="904"/>
      <c r="E4" s="9"/>
      <c r="F4" s="79"/>
      <c r="G4" s="9"/>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row>
    <row r="5" spans="1:76" ht="14.45" thickBot="1">
      <c r="A5" s="8"/>
      <c r="B5" s="93" t="s">
        <v>3</v>
      </c>
      <c r="C5" s="905"/>
      <c r="D5" s="906"/>
      <c r="E5" s="9"/>
      <c r="F5" s="79"/>
      <c r="G5" s="9"/>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row>
    <row r="6" spans="1:76" ht="14.45">
      <c r="A6" s="8"/>
      <c r="B6" s="462"/>
      <c r="C6" s="420"/>
      <c r="D6" s="420"/>
      <c r="E6" s="9"/>
      <c r="F6" s="79"/>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row>
    <row r="7" spans="1:76" ht="14.45">
      <c r="A7" s="8"/>
      <c r="B7" s="662" t="s">
        <v>157</v>
      </c>
      <c r="C7" s="487"/>
      <c r="D7" s="487"/>
      <c r="E7" s="488"/>
      <c r="F7" s="488"/>
      <c r="G7" s="488"/>
      <c r="H7" s="488"/>
      <c r="I7" s="488"/>
      <c r="J7" s="489"/>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row>
    <row r="8" spans="1:76" ht="14.45">
      <c r="A8" s="8"/>
      <c r="B8" s="663" t="s">
        <v>158</v>
      </c>
      <c r="C8" s="490"/>
      <c r="D8" s="490"/>
      <c r="E8" s="491"/>
      <c r="F8" s="491"/>
      <c r="G8" s="491"/>
      <c r="H8" s="491"/>
      <c r="I8" s="491"/>
      <c r="J8" s="492"/>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row>
    <row r="9" spans="1:76" ht="14.45">
      <c r="A9" s="8"/>
      <c r="B9" s="664" t="s">
        <v>159</v>
      </c>
      <c r="C9" s="493"/>
      <c r="D9" s="493"/>
      <c r="E9" s="494"/>
      <c r="F9" s="494"/>
      <c r="G9" s="494"/>
      <c r="H9" s="494"/>
      <c r="I9" s="494"/>
      <c r="J9" s="495"/>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row>
    <row r="10" spans="1:76">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row>
    <row r="11" spans="1:76" ht="15" customHeight="1">
      <c r="A11" s="8"/>
      <c r="B11" s="648" t="s">
        <v>160</v>
      </c>
      <c r="C11" s="649"/>
      <c r="D11" s="649"/>
      <c r="E11" s="648" t="s">
        <v>161</v>
      </c>
      <c r="F11" s="649"/>
      <c r="G11" s="649"/>
      <c r="H11" s="649"/>
      <c r="I11" s="648" t="s">
        <v>162</v>
      </c>
      <c r="J11" s="649"/>
      <c r="K11" s="649"/>
      <c r="L11" s="649"/>
      <c r="M11" s="648" t="s">
        <v>163</v>
      </c>
      <c r="N11" s="649"/>
      <c r="O11" s="649"/>
      <c r="P11" s="649"/>
      <c r="Q11" s="649"/>
      <c r="R11" s="649"/>
      <c r="S11" s="648" t="s">
        <v>164</v>
      </c>
      <c r="T11" s="649"/>
      <c r="U11" s="649"/>
      <c r="V11" s="649"/>
      <c r="W11" s="649"/>
      <c r="X11" s="649"/>
      <c r="Y11" s="649"/>
      <c r="Z11" s="649"/>
      <c r="AA11" s="649"/>
      <c r="AB11" s="649"/>
      <c r="AC11" s="907" t="s">
        <v>165</v>
      </c>
      <c r="AD11" s="908"/>
      <c r="AE11" s="908"/>
      <c r="AF11" s="908"/>
      <c r="AG11" s="908"/>
      <c r="AH11" s="908"/>
      <c r="AI11" s="908"/>
      <c r="AJ11" s="909"/>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row>
    <row r="12" spans="1:76" s="314" customFormat="1" ht="56.1">
      <c r="A12" s="143"/>
      <c r="B12" s="95" t="s">
        <v>97</v>
      </c>
      <c r="C12" s="96" t="s">
        <v>166</v>
      </c>
      <c r="D12" s="90" t="s">
        <v>167</v>
      </c>
      <c r="E12" s="631" t="s">
        <v>168</v>
      </c>
      <c r="F12" s="632" t="s">
        <v>169</v>
      </c>
      <c r="G12" s="632" t="s">
        <v>170</v>
      </c>
      <c r="H12" s="595" t="s">
        <v>171</v>
      </c>
      <c r="I12" s="188" t="s">
        <v>172</v>
      </c>
      <c r="J12" s="645" t="s">
        <v>173</v>
      </c>
      <c r="K12" s="645" t="s">
        <v>174</v>
      </c>
      <c r="L12" s="90" t="s">
        <v>175</v>
      </c>
      <c r="M12" s="631" t="s">
        <v>176</v>
      </c>
      <c r="N12" s="632" t="s">
        <v>177</v>
      </c>
      <c r="O12" s="632" t="s">
        <v>178</v>
      </c>
      <c r="P12" s="632" t="s">
        <v>179</v>
      </c>
      <c r="Q12" s="888" t="s">
        <v>180</v>
      </c>
      <c r="R12" s="595" t="s">
        <v>181</v>
      </c>
      <c r="S12" s="188" t="s">
        <v>182</v>
      </c>
      <c r="T12" s="96" t="s">
        <v>183</v>
      </c>
      <c r="U12" s="96" t="s">
        <v>184</v>
      </c>
      <c r="V12" s="96" t="s">
        <v>185</v>
      </c>
      <c r="W12" s="96" t="s">
        <v>186</v>
      </c>
      <c r="X12" s="90" t="s">
        <v>187</v>
      </c>
      <c r="Y12" s="744" t="s">
        <v>188</v>
      </c>
      <c r="Z12" s="742" t="s">
        <v>189</v>
      </c>
      <c r="AA12" s="632" t="s">
        <v>190</v>
      </c>
      <c r="AB12" s="595" t="s">
        <v>191</v>
      </c>
      <c r="AC12" s="646" t="s">
        <v>192</v>
      </c>
      <c r="AD12" s="645" t="s">
        <v>193</v>
      </c>
      <c r="AE12" s="645" t="s">
        <v>194</v>
      </c>
      <c r="AF12" s="645" t="s">
        <v>195</v>
      </c>
      <c r="AG12" s="645" t="s">
        <v>196</v>
      </c>
      <c r="AH12" s="645" t="s">
        <v>197</v>
      </c>
      <c r="AI12" s="645" t="s">
        <v>198</v>
      </c>
      <c r="AJ12" s="647" t="s">
        <v>199</v>
      </c>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43"/>
      <c r="BR12" s="143"/>
      <c r="BS12" s="143"/>
      <c r="BT12" s="143"/>
      <c r="BU12" s="143"/>
      <c r="BV12" s="143"/>
      <c r="BW12" s="143"/>
      <c r="BX12" s="143"/>
    </row>
    <row r="13" spans="1:76" s="86" customFormat="1" ht="14.45">
      <c r="A13" s="84"/>
      <c r="B13" s="97">
        <v>1234567901</v>
      </c>
      <c r="C13" s="98" t="s">
        <v>200</v>
      </c>
      <c r="D13" s="98" t="s">
        <v>201</v>
      </c>
      <c r="E13" s="596" t="s">
        <v>202</v>
      </c>
      <c r="F13" s="98">
        <v>12345</v>
      </c>
      <c r="G13" s="98" t="s">
        <v>203</v>
      </c>
      <c r="H13" s="597" t="s">
        <v>204</v>
      </c>
      <c r="I13" s="592" t="s">
        <v>205</v>
      </c>
      <c r="J13" s="99">
        <v>43597</v>
      </c>
      <c r="K13" s="99" t="s">
        <v>206</v>
      </c>
      <c r="L13" s="98" t="s">
        <v>207</v>
      </c>
      <c r="M13" s="596" t="s">
        <v>208</v>
      </c>
      <c r="N13" s="98">
        <v>30</v>
      </c>
      <c r="O13" s="100">
        <v>1200</v>
      </c>
      <c r="P13" s="98" t="s">
        <v>209</v>
      </c>
      <c r="Q13" s="100">
        <v>1200</v>
      </c>
      <c r="R13" s="597"/>
      <c r="S13" s="509">
        <v>50000</v>
      </c>
      <c r="T13" s="496">
        <v>8000</v>
      </c>
      <c r="U13" s="496">
        <v>5000</v>
      </c>
      <c r="V13" s="496">
        <v>2000</v>
      </c>
      <c r="W13" s="496">
        <v>1000</v>
      </c>
      <c r="X13" s="497">
        <f>S13-T13-U13-V13-W13</f>
        <v>34000</v>
      </c>
      <c r="Y13" s="748" t="s">
        <v>210</v>
      </c>
      <c r="Z13" s="592">
        <v>0.79139999999999999</v>
      </c>
      <c r="AA13" s="497">
        <f t="shared" ref="AA13:AA23" si="0">X13*Z13</f>
        <v>26907.599999999999</v>
      </c>
      <c r="AB13" s="640">
        <v>39570</v>
      </c>
      <c r="AC13" s="509">
        <v>1000</v>
      </c>
      <c r="AD13" s="496">
        <v>800</v>
      </c>
      <c r="AE13" s="496">
        <v>1500</v>
      </c>
      <c r="AF13" s="496">
        <v>375</v>
      </c>
      <c r="AG13" s="496">
        <v>200</v>
      </c>
      <c r="AH13" s="496">
        <v>300</v>
      </c>
      <c r="AI13" s="496">
        <v>50</v>
      </c>
      <c r="AJ13" s="502">
        <v>20</v>
      </c>
      <c r="AK13" s="85"/>
      <c r="AL13" s="85"/>
      <c r="AM13" s="85"/>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row>
    <row r="14" spans="1:76">
      <c r="A14" s="8"/>
      <c r="B14" s="80"/>
      <c r="C14" s="81"/>
      <c r="D14" s="81"/>
      <c r="E14" s="633"/>
      <c r="F14" s="81"/>
      <c r="G14" s="81"/>
      <c r="H14" s="634"/>
      <c r="I14" s="629"/>
      <c r="J14" s="81"/>
      <c r="K14" s="81"/>
      <c r="L14" s="81"/>
      <c r="M14" s="633"/>
      <c r="N14" s="81"/>
      <c r="O14" s="81"/>
      <c r="P14" s="81"/>
      <c r="Q14" s="81"/>
      <c r="R14" s="634"/>
      <c r="S14" s="638"/>
      <c r="T14" s="498"/>
      <c r="U14" s="498"/>
      <c r="V14" s="498"/>
      <c r="W14" s="498"/>
      <c r="X14" s="499">
        <f t="shared" ref="X14:X23" si="1">S14-T14-U14-V14-W14</f>
        <v>0</v>
      </c>
      <c r="Y14" s="745"/>
      <c r="Z14" s="629"/>
      <c r="AA14" s="499">
        <f t="shared" si="0"/>
        <v>0</v>
      </c>
      <c r="AB14" s="641"/>
      <c r="AC14" s="638"/>
      <c r="AD14" s="498"/>
      <c r="AE14" s="498"/>
      <c r="AF14" s="498"/>
      <c r="AG14" s="498"/>
      <c r="AH14" s="498"/>
      <c r="AI14" s="498"/>
      <c r="AJ14" s="503"/>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row>
    <row r="15" spans="1:76">
      <c r="A15" s="8"/>
      <c r="B15" s="80"/>
      <c r="C15" s="81"/>
      <c r="D15" s="81"/>
      <c r="E15" s="633"/>
      <c r="F15" s="81"/>
      <c r="G15" s="81"/>
      <c r="H15" s="634"/>
      <c r="I15" s="629"/>
      <c r="J15" s="81"/>
      <c r="K15" s="81"/>
      <c r="L15" s="81"/>
      <c r="M15" s="633"/>
      <c r="N15" s="81"/>
      <c r="O15" s="81"/>
      <c r="P15" s="81"/>
      <c r="Q15" s="81"/>
      <c r="R15" s="634"/>
      <c r="S15" s="638"/>
      <c r="T15" s="498"/>
      <c r="U15" s="498"/>
      <c r="V15" s="498"/>
      <c r="W15" s="498"/>
      <c r="X15" s="499">
        <f t="shared" si="1"/>
        <v>0</v>
      </c>
      <c r="Y15" s="746"/>
      <c r="Z15" s="629"/>
      <c r="AA15" s="499">
        <f t="shared" si="0"/>
        <v>0</v>
      </c>
      <c r="AB15" s="641"/>
      <c r="AC15" s="638"/>
      <c r="AD15" s="498"/>
      <c r="AE15" s="498"/>
      <c r="AF15" s="498"/>
      <c r="AG15" s="498"/>
      <c r="AH15" s="498"/>
      <c r="AI15" s="498"/>
      <c r="AJ15" s="503"/>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row>
    <row r="16" spans="1:76">
      <c r="A16" s="8"/>
      <c r="B16" s="80"/>
      <c r="C16" s="81"/>
      <c r="D16" s="81"/>
      <c r="E16" s="633"/>
      <c r="F16" s="81"/>
      <c r="G16" s="81"/>
      <c r="H16" s="634"/>
      <c r="I16" s="629"/>
      <c r="J16" s="81"/>
      <c r="K16" s="81"/>
      <c r="L16" s="81"/>
      <c r="M16" s="633"/>
      <c r="N16" s="81"/>
      <c r="O16" s="81"/>
      <c r="P16" s="81"/>
      <c r="Q16" s="81"/>
      <c r="R16" s="634"/>
      <c r="S16" s="638"/>
      <c r="T16" s="498"/>
      <c r="U16" s="498"/>
      <c r="V16" s="498"/>
      <c r="W16" s="498"/>
      <c r="X16" s="499">
        <f t="shared" si="1"/>
        <v>0</v>
      </c>
      <c r="Y16" s="746"/>
      <c r="Z16" s="629"/>
      <c r="AA16" s="499">
        <f t="shared" si="0"/>
        <v>0</v>
      </c>
      <c r="AB16" s="641"/>
      <c r="AC16" s="638"/>
      <c r="AD16" s="498"/>
      <c r="AE16" s="498"/>
      <c r="AF16" s="498"/>
      <c r="AG16" s="498"/>
      <c r="AH16" s="498"/>
      <c r="AI16" s="498"/>
      <c r="AJ16" s="503"/>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row>
    <row r="17" spans="1:76">
      <c r="A17" s="8"/>
      <c r="B17" s="80"/>
      <c r="C17" s="81"/>
      <c r="D17" s="81"/>
      <c r="E17" s="633"/>
      <c r="F17" s="81"/>
      <c r="G17" s="81"/>
      <c r="H17" s="634"/>
      <c r="I17" s="629"/>
      <c r="J17" s="81"/>
      <c r="K17" s="81"/>
      <c r="L17" s="81"/>
      <c r="M17" s="633"/>
      <c r="N17" s="81"/>
      <c r="O17" s="81"/>
      <c r="P17" s="81"/>
      <c r="Q17" s="81"/>
      <c r="R17" s="634"/>
      <c r="S17" s="638"/>
      <c r="T17" s="498"/>
      <c r="U17" s="498"/>
      <c r="V17" s="498"/>
      <c r="W17" s="498"/>
      <c r="X17" s="499">
        <f t="shared" si="1"/>
        <v>0</v>
      </c>
      <c r="Y17" s="746"/>
      <c r="Z17" s="629"/>
      <c r="AA17" s="499">
        <f t="shared" si="0"/>
        <v>0</v>
      </c>
      <c r="AB17" s="641"/>
      <c r="AC17" s="638"/>
      <c r="AD17" s="498"/>
      <c r="AE17" s="498"/>
      <c r="AF17" s="498"/>
      <c r="AG17" s="498"/>
      <c r="AH17" s="498"/>
      <c r="AI17" s="498"/>
      <c r="AJ17" s="503"/>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row>
    <row r="18" spans="1:76">
      <c r="A18" s="8"/>
      <c r="B18" s="80"/>
      <c r="C18" s="81"/>
      <c r="D18" s="81"/>
      <c r="E18" s="633"/>
      <c r="F18" s="81"/>
      <c r="G18" s="81"/>
      <c r="H18" s="634"/>
      <c r="I18" s="629"/>
      <c r="J18" s="81"/>
      <c r="K18" s="81"/>
      <c r="L18" s="81"/>
      <c r="M18" s="633"/>
      <c r="N18" s="81"/>
      <c r="O18" s="81"/>
      <c r="P18" s="81"/>
      <c r="Q18" s="81"/>
      <c r="R18" s="634"/>
      <c r="S18" s="638"/>
      <c r="T18" s="498"/>
      <c r="U18" s="498"/>
      <c r="V18" s="498"/>
      <c r="W18" s="498"/>
      <c r="X18" s="499">
        <f t="shared" si="1"/>
        <v>0</v>
      </c>
      <c r="Y18" s="746"/>
      <c r="Z18" s="629"/>
      <c r="AA18" s="499">
        <f t="shared" si="0"/>
        <v>0</v>
      </c>
      <c r="AB18" s="641"/>
      <c r="AC18" s="638"/>
      <c r="AD18" s="498"/>
      <c r="AE18" s="498"/>
      <c r="AF18" s="498"/>
      <c r="AG18" s="498"/>
      <c r="AH18" s="498"/>
      <c r="AI18" s="498"/>
      <c r="AJ18" s="503"/>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row>
    <row r="19" spans="1:76">
      <c r="A19" s="8"/>
      <c r="B19" s="80"/>
      <c r="C19" s="81"/>
      <c r="D19" s="81"/>
      <c r="E19" s="633"/>
      <c r="F19" s="81"/>
      <c r="G19" s="81"/>
      <c r="H19" s="634"/>
      <c r="I19" s="629"/>
      <c r="J19" s="81"/>
      <c r="K19" s="81"/>
      <c r="L19" s="81"/>
      <c r="M19" s="633"/>
      <c r="N19" s="81"/>
      <c r="O19" s="81"/>
      <c r="P19" s="81"/>
      <c r="Q19" s="81"/>
      <c r="R19" s="634"/>
      <c r="S19" s="638"/>
      <c r="T19" s="498"/>
      <c r="U19" s="498"/>
      <c r="V19" s="498"/>
      <c r="W19" s="498"/>
      <c r="X19" s="499">
        <f t="shared" si="1"/>
        <v>0</v>
      </c>
      <c r="Y19" s="746"/>
      <c r="Z19" s="629"/>
      <c r="AA19" s="499">
        <f t="shared" si="0"/>
        <v>0</v>
      </c>
      <c r="AB19" s="641"/>
      <c r="AC19" s="638"/>
      <c r="AD19" s="498"/>
      <c r="AE19" s="498"/>
      <c r="AF19" s="498"/>
      <c r="AG19" s="498"/>
      <c r="AH19" s="498"/>
      <c r="AI19" s="498"/>
      <c r="AJ19" s="503"/>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row>
    <row r="20" spans="1:76">
      <c r="A20" s="8"/>
      <c r="B20" s="80"/>
      <c r="C20" s="81"/>
      <c r="D20" s="81"/>
      <c r="E20" s="633"/>
      <c r="F20" s="81"/>
      <c r="G20" s="81"/>
      <c r="H20" s="634"/>
      <c r="I20" s="629"/>
      <c r="J20" s="81"/>
      <c r="K20" s="81"/>
      <c r="L20" s="81"/>
      <c r="M20" s="633"/>
      <c r="N20" s="81"/>
      <c r="O20" s="81"/>
      <c r="P20" s="81"/>
      <c r="Q20" s="81"/>
      <c r="R20" s="634"/>
      <c r="S20" s="638"/>
      <c r="T20" s="498"/>
      <c r="U20" s="498"/>
      <c r="V20" s="498"/>
      <c r="W20" s="498"/>
      <c r="X20" s="499">
        <f t="shared" si="1"/>
        <v>0</v>
      </c>
      <c r="Y20" s="746"/>
      <c r="Z20" s="629"/>
      <c r="AA20" s="499">
        <f t="shared" si="0"/>
        <v>0</v>
      </c>
      <c r="AB20" s="641"/>
      <c r="AC20" s="638"/>
      <c r="AD20" s="498"/>
      <c r="AE20" s="498"/>
      <c r="AF20" s="498"/>
      <c r="AG20" s="498"/>
      <c r="AH20" s="498"/>
      <c r="AI20" s="498"/>
      <c r="AJ20" s="503"/>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row>
    <row r="21" spans="1:76">
      <c r="A21" s="8"/>
      <c r="B21" s="80"/>
      <c r="C21" s="81"/>
      <c r="D21" s="81"/>
      <c r="E21" s="633"/>
      <c r="F21" s="81"/>
      <c r="G21" s="81"/>
      <c r="H21" s="634"/>
      <c r="I21" s="629"/>
      <c r="J21" s="81"/>
      <c r="K21" s="81"/>
      <c r="L21" s="81"/>
      <c r="M21" s="633"/>
      <c r="N21" s="81"/>
      <c r="O21" s="81"/>
      <c r="P21" s="81"/>
      <c r="Q21" s="81"/>
      <c r="R21" s="634"/>
      <c r="S21" s="638"/>
      <c r="T21" s="498"/>
      <c r="U21" s="498"/>
      <c r="V21" s="498"/>
      <c r="W21" s="498"/>
      <c r="X21" s="499">
        <f t="shared" si="1"/>
        <v>0</v>
      </c>
      <c r="Y21" s="746"/>
      <c r="Z21" s="629"/>
      <c r="AA21" s="499">
        <f t="shared" si="0"/>
        <v>0</v>
      </c>
      <c r="AB21" s="641"/>
      <c r="AC21" s="638"/>
      <c r="AD21" s="498"/>
      <c r="AE21" s="498"/>
      <c r="AF21" s="498"/>
      <c r="AG21" s="498"/>
      <c r="AH21" s="498"/>
      <c r="AI21" s="498"/>
      <c r="AJ21" s="503"/>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row>
    <row r="22" spans="1:76">
      <c r="A22" s="8"/>
      <c r="B22" s="80"/>
      <c r="C22" s="81"/>
      <c r="D22" s="81"/>
      <c r="E22" s="633"/>
      <c r="F22" s="81"/>
      <c r="G22" s="81"/>
      <c r="H22" s="634"/>
      <c r="I22" s="629"/>
      <c r="J22" s="81"/>
      <c r="K22" s="81"/>
      <c r="L22" s="81"/>
      <c r="M22" s="633"/>
      <c r="N22" s="81"/>
      <c r="O22" s="81"/>
      <c r="P22" s="81"/>
      <c r="Q22" s="81"/>
      <c r="R22" s="634"/>
      <c r="S22" s="638"/>
      <c r="T22" s="498"/>
      <c r="U22" s="498"/>
      <c r="V22" s="498"/>
      <c r="W22" s="498"/>
      <c r="X22" s="499">
        <f t="shared" si="1"/>
        <v>0</v>
      </c>
      <c r="Y22" s="746"/>
      <c r="Z22" s="629"/>
      <c r="AA22" s="499">
        <f t="shared" si="0"/>
        <v>0</v>
      </c>
      <c r="AB22" s="641"/>
      <c r="AC22" s="638"/>
      <c r="AD22" s="498"/>
      <c r="AE22" s="498"/>
      <c r="AF22" s="498"/>
      <c r="AG22" s="498"/>
      <c r="AH22" s="498"/>
      <c r="AI22" s="498"/>
      <c r="AJ22" s="503"/>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row>
    <row r="23" spans="1:76" ht="14.45" thickBot="1">
      <c r="A23" s="8"/>
      <c r="B23" s="82"/>
      <c r="C23" s="83"/>
      <c r="D23" s="83"/>
      <c r="E23" s="635"/>
      <c r="F23" s="636"/>
      <c r="G23" s="636"/>
      <c r="H23" s="637"/>
      <c r="I23" s="630"/>
      <c r="J23" s="83"/>
      <c r="K23" s="83"/>
      <c r="L23" s="83"/>
      <c r="M23" s="635"/>
      <c r="N23" s="636"/>
      <c r="O23" s="636"/>
      <c r="P23" s="636"/>
      <c r="Q23" s="636"/>
      <c r="R23" s="637"/>
      <c r="S23" s="639"/>
      <c r="T23" s="500"/>
      <c r="U23" s="500"/>
      <c r="V23" s="500"/>
      <c r="W23" s="500"/>
      <c r="X23" s="501">
        <f t="shared" si="1"/>
        <v>0</v>
      </c>
      <c r="Y23" s="747"/>
      <c r="Z23" s="743"/>
      <c r="AA23" s="642">
        <f t="shared" si="0"/>
        <v>0</v>
      </c>
      <c r="AB23" s="643"/>
      <c r="AC23" s="639"/>
      <c r="AD23" s="500"/>
      <c r="AE23" s="500"/>
      <c r="AF23" s="500"/>
      <c r="AG23" s="500"/>
      <c r="AH23" s="500"/>
      <c r="AI23" s="500"/>
      <c r="AJ23" s="50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row>
    <row r="24" spans="1:76">
      <c r="A24" s="8"/>
      <c r="B24" s="8"/>
      <c r="C24" s="8"/>
      <c r="D24" s="141"/>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row>
  </sheetData>
  <mergeCells count="3">
    <mergeCell ref="C4:D4"/>
    <mergeCell ref="C5:D5"/>
    <mergeCell ref="AC11:AJ11"/>
  </mergeCells>
  <phoneticPr fontId="32" type="noConversion"/>
  <hyperlinks>
    <hyperlink ref="B1" location="Contents!A1" display="Back to Contents" xr:uid="{467D021E-74CF-47D5-9F86-9F00C80CAC4E}"/>
  </hyperlink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63DD9-D661-4548-A843-B7D24CB0FD10}">
  <sheetPr>
    <tabColor rgb="FFDDEBF7"/>
  </sheetPr>
  <dimension ref="A1:BW25"/>
  <sheetViews>
    <sheetView showGridLines="0" zoomScale="80" zoomScaleNormal="80" workbookViewId="0">
      <selection activeCell="C5" sqref="C5:D5"/>
    </sheetView>
  </sheetViews>
  <sheetFormatPr defaultColWidth="8.85546875" defaultRowHeight="14.1"/>
  <cols>
    <col min="1" max="1" width="8.7109375" style="301" customWidth="1"/>
    <col min="2" max="5" width="20.7109375" style="301" customWidth="1"/>
    <col min="6" max="37" width="15.7109375" style="301" customWidth="1"/>
    <col min="38" max="16384" width="8.85546875" style="301"/>
  </cols>
  <sheetData>
    <row r="1" spans="1:75" s="196" customFormat="1">
      <c r="B1" s="302" t="s">
        <v>58</v>
      </c>
    </row>
    <row r="2" spans="1:75" ht="14.45" thickBot="1">
      <c r="A2" s="196"/>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196"/>
      <c r="AY2" s="196"/>
      <c r="AZ2" s="196"/>
      <c r="BA2" s="196"/>
      <c r="BB2" s="196"/>
      <c r="BC2" s="196"/>
      <c r="BD2" s="196"/>
      <c r="BE2" s="196"/>
      <c r="BF2" s="196"/>
      <c r="BG2" s="196"/>
      <c r="BH2" s="196"/>
      <c r="BI2" s="196"/>
      <c r="BJ2" s="196"/>
      <c r="BK2" s="196"/>
      <c r="BL2" s="196"/>
      <c r="BM2" s="196"/>
      <c r="BN2" s="196"/>
      <c r="BO2" s="196"/>
      <c r="BP2" s="196"/>
      <c r="BQ2" s="196"/>
      <c r="BR2" s="196"/>
      <c r="BS2" s="196"/>
      <c r="BT2" s="196"/>
      <c r="BU2" s="196"/>
      <c r="BV2" s="196"/>
      <c r="BW2" s="196"/>
    </row>
    <row r="3" spans="1:75" ht="18.600000000000001" thickBot="1">
      <c r="A3" s="196"/>
      <c r="B3" s="681" t="s">
        <v>211</v>
      </c>
      <c r="C3" s="682"/>
      <c r="D3" s="683"/>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row>
    <row r="4" spans="1:75">
      <c r="A4" s="196"/>
      <c r="B4" s="102" t="s">
        <v>1</v>
      </c>
      <c r="C4" s="903" t="str">
        <f>Guidance!C4</f>
        <v>AD0091</v>
      </c>
      <c r="D4" s="904"/>
      <c r="E4" s="79"/>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row>
    <row r="5" spans="1:75" ht="14.45" thickBot="1">
      <c r="A5" s="196"/>
      <c r="B5" s="93" t="s">
        <v>3</v>
      </c>
      <c r="C5" s="905"/>
      <c r="D5" s="906"/>
      <c r="E5" s="79"/>
      <c r="F5" s="196"/>
      <c r="G5" s="196"/>
      <c r="H5" s="1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row>
    <row r="6" spans="1:75" ht="14.45">
      <c r="A6" s="196"/>
      <c r="B6" s="462"/>
      <c r="C6" s="420"/>
      <c r="D6" s="420"/>
      <c r="E6" s="79"/>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row>
    <row r="7" spans="1:75" ht="14.45">
      <c r="A7" s="196"/>
      <c r="B7" s="662" t="s">
        <v>212</v>
      </c>
      <c r="C7" s="487"/>
      <c r="D7" s="487"/>
      <c r="E7" s="488"/>
      <c r="F7" s="488"/>
      <c r="G7" s="488"/>
      <c r="H7" s="488"/>
      <c r="I7" s="488"/>
      <c r="J7" s="489"/>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row>
    <row r="8" spans="1:75" ht="14.45">
      <c r="A8" s="196"/>
      <c r="B8" s="663" t="s">
        <v>158</v>
      </c>
      <c r="C8" s="490"/>
      <c r="D8" s="490"/>
      <c r="E8" s="491"/>
      <c r="F8" s="491"/>
      <c r="G8" s="491"/>
      <c r="H8" s="491"/>
      <c r="I8" s="491"/>
      <c r="J8" s="492"/>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row>
    <row r="9" spans="1:75" ht="14.45">
      <c r="A9" s="196"/>
      <c r="B9" s="664" t="s">
        <v>159</v>
      </c>
      <c r="C9" s="493"/>
      <c r="D9" s="493"/>
      <c r="E9" s="494"/>
      <c r="F9" s="494"/>
      <c r="G9" s="494"/>
      <c r="H9" s="494"/>
      <c r="I9" s="494"/>
      <c r="J9" s="495"/>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row>
    <row r="10" spans="1:75" ht="14.45" thickBot="1">
      <c r="A10" s="196"/>
      <c r="B10" s="196"/>
      <c r="C10" s="196"/>
      <c r="D10" s="196"/>
      <c r="E10" s="196"/>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row>
    <row r="11" spans="1:75" ht="14.45" thickBot="1">
      <c r="A11" s="196"/>
      <c r="B11" s="650" t="s">
        <v>160</v>
      </c>
      <c r="C11" s="651"/>
      <c r="D11" s="651"/>
      <c r="E11" s="652" t="s">
        <v>161</v>
      </c>
      <c r="F11" s="653"/>
      <c r="G11" s="653"/>
      <c r="H11" s="654"/>
      <c r="I11" s="655"/>
      <c r="J11" s="655"/>
      <c r="K11" s="655"/>
      <c r="L11" s="656"/>
      <c r="M11" s="657" t="s">
        <v>163</v>
      </c>
      <c r="N11" s="653"/>
      <c r="O11" s="653"/>
      <c r="P11" s="653"/>
      <c r="Q11" s="648" t="s">
        <v>164</v>
      </c>
      <c r="R11" s="649"/>
      <c r="S11" s="649"/>
      <c r="T11" s="649"/>
      <c r="U11" s="649"/>
      <c r="V11" s="649"/>
      <c r="W11" s="649"/>
      <c r="X11" s="658" t="s">
        <v>213</v>
      </c>
      <c r="Y11" s="659"/>
      <c r="Z11" s="660"/>
      <c r="AA11" s="655" t="s">
        <v>165</v>
      </c>
      <c r="AB11" s="655"/>
      <c r="AC11" s="655"/>
      <c r="AD11" s="655"/>
      <c r="AE11" s="655"/>
      <c r="AF11" s="655"/>
      <c r="AG11" s="655"/>
      <c r="AH11" s="655"/>
      <c r="AI11" s="655"/>
      <c r="AJ11" s="655"/>
      <c r="AK11" s="65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row>
    <row r="12" spans="1:75" ht="56.45" thickBot="1">
      <c r="A12" s="196"/>
      <c r="B12" s="89" t="s">
        <v>97</v>
      </c>
      <c r="C12" s="96" t="s">
        <v>214</v>
      </c>
      <c r="D12" s="661" t="s">
        <v>215</v>
      </c>
      <c r="E12" s="593" t="s">
        <v>168</v>
      </c>
      <c r="F12" s="594" t="s">
        <v>169</v>
      </c>
      <c r="G12" s="594" t="s">
        <v>170</v>
      </c>
      <c r="H12" s="595" t="s">
        <v>171</v>
      </c>
      <c r="I12" s="591" t="s">
        <v>216</v>
      </c>
      <c r="J12" s="645" t="s">
        <v>173</v>
      </c>
      <c r="K12" s="645" t="s">
        <v>174</v>
      </c>
      <c r="L12" s="90" t="s">
        <v>176</v>
      </c>
      <c r="M12" s="593" t="s">
        <v>177</v>
      </c>
      <c r="N12" s="594" t="s">
        <v>178</v>
      </c>
      <c r="O12" s="594" t="s">
        <v>179</v>
      </c>
      <c r="P12" s="889" t="s">
        <v>180</v>
      </c>
      <c r="Q12" s="591" t="s">
        <v>182</v>
      </c>
      <c r="R12" s="96" t="s">
        <v>183</v>
      </c>
      <c r="S12" s="96" t="s">
        <v>184</v>
      </c>
      <c r="T12" s="96" t="s">
        <v>185</v>
      </c>
      <c r="U12" s="645" t="s">
        <v>192</v>
      </c>
      <c r="V12" s="96" t="s">
        <v>186</v>
      </c>
      <c r="W12" s="90" t="s">
        <v>187</v>
      </c>
      <c r="X12" s="593" t="s">
        <v>217</v>
      </c>
      <c r="Y12" s="603" t="s">
        <v>189</v>
      </c>
      <c r="Z12" s="604" t="s">
        <v>190</v>
      </c>
      <c r="AA12" s="591" t="s">
        <v>218</v>
      </c>
      <c r="AB12" s="90" t="s">
        <v>219</v>
      </c>
      <c r="AC12" s="645" t="s">
        <v>193</v>
      </c>
      <c r="AD12" s="90" t="s">
        <v>194</v>
      </c>
      <c r="AE12" s="645" t="s">
        <v>195</v>
      </c>
      <c r="AF12" s="90" t="s">
        <v>220</v>
      </c>
      <c r="AG12" s="90" t="s">
        <v>221</v>
      </c>
      <c r="AH12" s="645" t="s">
        <v>196</v>
      </c>
      <c r="AI12" s="645" t="s">
        <v>197</v>
      </c>
      <c r="AJ12" s="645" t="s">
        <v>198</v>
      </c>
      <c r="AK12" s="91" t="s">
        <v>222</v>
      </c>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row>
    <row r="13" spans="1:75" s="665" customFormat="1" ht="14.45">
      <c r="A13" s="279"/>
      <c r="B13" s="97">
        <v>1234567901</v>
      </c>
      <c r="C13" s="98" t="s">
        <v>200</v>
      </c>
      <c r="D13" s="98" t="s">
        <v>201</v>
      </c>
      <c r="E13" s="596" t="s">
        <v>202</v>
      </c>
      <c r="F13" s="103">
        <v>1245103846</v>
      </c>
      <c r="G13" s="98" t="s">
        <v>203</v>
      </c>
      <c r="H13" s="597" t="s">
        <v>204</v>
      </c>
      <c r="I13" s="592" t="s">
        <v>205</v>
      </c>
      <c r="J13" s="99">
        <v>43597</v>
      </c>
      <c r="K13" s="505" t="s">
        <v>206</v>
      </c>
      <c r="L13" s="98" t="s">
        <v>208</v>
      </c>
      <c r="M13" s="596">
        <v>30</v>
      </c>
      <c r="N13" s="100">
        <v>1200</v>
      </c>
      <c r="O13" s="98" t="s">
        <v>209</v>
      </c>
      <c r="P13" s="599">
        <v>1200</v>
      </c>
      <c r="Q13" s="598">
        <v>50000</v>
      </c>
      <c r="R13" s="507">
        <v>8000</v>
      </c>
      <c r="S13" s="507">
        <v>5000</v>
      </c>
      <c r="T13" s="508">
        <v>2000</v>
      </c>
      <c r="U13" s="509">
        <v>1000</v>
      </c>
      <c r="V13" s="507">
        <v>1000</v>
      </c>
      <c r="W13" s="510">
        <f>Q13-R13-S13-T13-V13</f>
        <v>34000</v>
      </c>
      <c r="X13" s="605" t="s">
        <v>223</v>
      </c>
      <c r="Y13" s="106">
        <v>0.79139999999999999</v>
      </c>
      <c r="Z13" s="606">
        <f>W13*Y13</f>
        <v>26907.599999999999</v>
      </c>
      <c r="AA13" s="602">
        <v>0.1</v>
      </c>
      <c r="AB13" s="506">
        <v>0.1</v>
      </c>
      <c r="AC13" s="105">
        <v>800</v>
      </c>
      <c r="AD13" s="107">
        <v>1500</v>
      </c>
      <c r="AE13" s="105">
        <v>375</v>
      </c>
      <c r="AF13" s="108">
        <v>0.2</v>
      </c>
      <c r="AG13" s="98">
        <v>300</v>
      </c>
      <c r="AH13" s="98">
        <v>200</v>
      </c>
      <c r="AI13" s="105">
        <v>300</v>
      </c>
      <c r="AJ13" s="108">
        <v>0.1</v>
      </c>
      <c r="AK13" s="10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c r="BQ13" s="279"/>
      <c r="BR13" s="279"/>
      <c r="BS13" s="279"/>
      <c r="BT13" s="279"/>
      <c r="BU13" s="279"/>
      <c r="BV13" s="279"/>
      <c r="BW13" s="279"/>
    </row>
    <row r="14" spans="1:75">
      <c r="A14" s="196"/>
      <c r="B14" s="180"/>
      <c r="C14" s="199"/>
      <c r="D14" s="199"/>
      <c r="E14" s="666"/>
      <c r="F14" s="199"/>
      <c r="G14" s="199"/>
      <c r="H14" s="667"/>
      <c r="I14" s="668"/>
      <c r="J14" s="199"/>
      <c r="K14" s="199"/>
      <c r="L14" s="199"/>
      <c r="M14" s="666"/>
      <c r="N14" s="199"/>
      <c r="O14" s="199"/>
      <c r="P14" s="667"/>
      <c r="Q14" s="669"/>
      <c r="R14" s="670"/>
      <c r="S14" s="670"/>
      <c r="T14" s="671"/>
      <c r="U14" s="669"/>
      <c r="V14" s="670"/>
      <c r="W14" s="600">
        <f t="shared" ref="W14:W23" si="0">Q14-R14-S14+T14-V14</f>
        <v>0</v>
      </c>
      <c r="X14" s="666"/>
      <c r="Y14" s="199"/>
      <c r="Z14" s="607">
        <f t="shared" ref="Z14:Z23" si="1">W14*Y14</f>
        <v>0</v>
      </c>
      <c r="AA14" s="668"/>
      <c r="AB14" s="199"/>
      <c r="AC14" s="199"/>
      <c r="AD14" s="199"/>
      <c r="AE14" s="199"/>
      <c r="AF14" s="199"/>
      <c r="AG14" s="199"/>
      <c r="AH14" s="199"/>
      <c r="AI14" s="199"/>
      <c r="AJ14" s="199"/>
      <c r="AK14" s="175"/>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row>
    <row r="15" spans="1:75">
      <c r="A15" s="196"/>
      <c r="B15" s="180"/>
      <c r="C15" s="199"/>
      <c r="D15" s="199"/>
      <c r="E15" s="666"/>
      <c r="F15" s="199"/>
      <c r="G15" s="199"/>
      <c r="H15" s="667"/>
      <c r="I15" s="668"/>
      <c r="J15" s="199"/>
      <c r="K15" s="199"/>
      <c r="L15" s="199"/>
      <c r="M15" s="666"/>
      <c r="N15" s="199"/>
      <c r="O15" s="199"/>
      <c r="P15" s="667"/>
      <c r="Q15" s="669"/>
      <c r="R15" s="670"/>
      <c r="S15" s="670"/>
      <c r="T15" s="671"/>
      <c r="U15" s="669"/>
      <c r="V15" s="670"/>
      <c r="W15" s="600">
        <f t="shared" si="0"/>
        <v>0</v>
      </c>
      <c r="X15" s="666"/>
      <c r="Y15" s="199"/>
      <c r="Z15" s="607">
        <f t="shared" si="1"/>
        <v>0</v>
      </c>
      <c r="AA15" s="668"/>
      <c r="AB15" s="199"/>
      <c r="AC15" s="199"/>
      <c r="AD15" s="199"/>
      <c r="AE15" s="199"/>
      <c r="AF15" s="199"/>
      <c r="AG15" s="199"/>
      <c r="AH15" s="199"/>
      <c r="AI15" s="199"/>
      <c r="AJ15" s="199"/>
      <c r="AK15" s="175"/>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row>
    <row r="16" spans="1:75">
      <c r="A16" s="196"/>
      <c r="B16" s="180"/>
      <c r="C16" s="199"/>
      <c r="D16" s="199"/>
      <c r="E16" s="666"/>
      <c r="F16" s="199"/>
      <c r="G16" s="199"/>
      <c r="H16" s="667"/>
      <c r="I16" s="668"/>
      <c r="J16" s="199"/>
      <c r="K16" s="199"/>
      <c r="L16" s="199"/>
      <c r="M16" s="666"/>
      <c r="N16" s="199"/>
      <c r="O16" s="199"/>
      <c r="P16" s="667"/>
      <c r="Q16" s="669"/>
      <c r="R16" s="670"/>
      <c r="S16" s="670"/>
      <c r="T16" s="671"/>
      <c r="U16" s="669"/>
      <c r="V16" s="670"/>
      <c r="W16" s="600">
        <f t="shared" si="0"/>
        <v>0</v>
      </c>
      <c r="X16" s="666"/>
      <c r="Y16" s="199"/>
      <c r="Z16" s="607">
        <f t="shared" si="1"/>
        <v>0</v>
      </c>
      <c r="AA16" s="668"/>
      <c r="AB16" s="199"/>
      <c r="AC16" s="199"/>
      <c r="AD16" s="199"/>
      <c r="AE16" s="199"/>
      <c r="AF16" s="199"/>
      <c r="AG16" s="199"/>
      <c r="AH16" s="199"/>
      <c r="AI16" s="199"/>
      <c r="AJ16" s="199"/>
      <c r="AK16" s="175"/>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row>
    <row r="17" spans="1:75">
      <c r="A17" s="196"/>
      <c r="B17" s="180"/>
      <c r="C17" s="199"/>
      <c r="D17" s="199"/>
      <c r="E17" s="666"/>
      <c r="F17" s="199"/>
      <c r="G17" s="199"/>
      <c r="H17" s="667"/>
      <c r="I17" s="668"/>
      <c r="J17" s="199"/>
      <c r="K17" s="199"/>
      <c r="L17" s="199"/>
      <c r="M17" s="666"/>
      <c r="N17" s="199"/>
      <c r="O17" s="199"/>
      <c r="P17" s="667"/>
      <c r="Q17" s="669"/>
      <c r="R17" s="670"/>
      <c r="S17" s="670"/>
      <c r="T17" s="671"/>
      <c r="U17" s="669"/>
      <c r="V17" s="670"/>
      <c r="W17" s="600">
        <f t="shared" si="0"/>
        <v>0</v>
      </c>
      <c r="X17" s="666"/>
      <c r="Y17" s="199"/>
      <c r="Z17" s="607">
        <f t="shared" si="1"/>
        <v>0</v>
      </c>
      <c r="AA17" s="668"/>
      <c r="AB17" s="199"/>
      <c r="AC17" s="199"/>
      <c r="AD17" s="199"/>
      <c r="AE17" s="199"/>
      <c r="AF17" s="199"/>
      <c r="AG17" s="199"/>
      <c r="AH17" s="199"/>
      <c r="AI17" s="199"/>
      <c r="AJ17" s="199"/>
      <c r="AK17" s="175"/>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c r="BK17" s="196"/>
      <c r="BL17" s="196"/>
      <c r="BM17" s="196"/>
      <c r="BN17" s="196"/>
      <c r="BO17" s="196"/>
      <c r="BP17" s="196"/>
      <c r="BQ17" s="196"/>
      <c r="BR17" s="196"/>
      <c r="BS17" s="196"/>
      <c r="BT17" s="196"/>
      <c r="BU17" s="196"/>
      <c r="BV17" s="196"/>
      <c r="BW17" s="196"/>
    </row>
    <row r="18" spans="1:75">
      <c r="A18" s="196"/>
      <c r="B18" s="180"/>
      <c r="C18" s="199"/>
      <c r="D18" s="199"/>
      <c r="E18" s="666"/>
      <c r="F18" s="199"/>
      <c r="G18" s="199"/>
      <c r="H18" s="667"/>
      <c r="I18" s="668"/>
      <c r="J18" s="199"/>
      <c r="K18" s="199"/>
      <c r="L18" s="199"/>
      <c r="M18" s="666"/>
      <c r="N18" s="199"/>
      <c r="O18" s="199"/>
      <c r="P18" s="667"/>
      <c r="Q18" s="669"/>
      <c r="R18" s="670"/>
      <c r="S18" s="670"/>
      <c r="T18" s="671"/>
      <c r="U18" s="669"/>
      <c r="V18" s="670"/>
      <c r="W18" s="600">
        <f t="shared" si="0"/>
        <v>0</v>
      </c>
      <c r="X18" s="666"/>
      <c r="Y18" s="199"/>
      <c r="Z18" s="607">
        <f t="shared" si="1"/>
        <v>0</v>
      </c>
      <c r="AA18" s="668"/>
      <c r="AB18" s="199"/>
      <c r="AC18" s="199"/>
      <c r="AD18" s="199"/>
      <c r="AE18" s="199"/>
      <c r="AF18" s="199"/>
      <c r="AG18" s="199"/>
      <c r="AH18" s="199"/>
      <c r="AI18" s="199"/>
      <c r="AJ18" s="199"/>
      <c r="AK18" s="175"/>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row>
    <row r="19" spans="1:75">
      <c r="A19" s="196"/>
      <c r="B19" s="180"/>
      <c r="C19" s="199"/>
      <c r="D19" s="199"/>
      <c r="E19" s="666"/>
      <c r="F19" s="199"/>
      <c r="G19" s="199"/>
      <c r="H19" s="667"/>
      <c r="I19" s="668"/>
      <c r="J19" s="199"/>
      <c r="K19" s="199"/>
      <c r="L19" s="199"/>
      <c r="M19" s="666"/>
      <c r="N19" s="199"/>
      <c r="O19" s="199"/>
      <c r="P19" s="667"/>
      <c r="Q19" s="669"/>
      <c r="R19" s="670"/>
      <c r="S19" s="670"/>
      <c r="T19" s="671"/>
      <c r="U19" s="669"/>
      <c r="V19" s="670"/>
      <c r="W19" s="600">
        <f t="shared" si="0"/>
        <v>0</v>
      </c>
      <c r="X19" s="666"/>
      <c r="Y19" s="199"/>
      <c r="Z19" s="607">
        <f t="shared" si="1"/>
        <v>0</v>
      </c>
      <c r="AA19" s="668"/>
      <c r="AB19" s="199"/>
      <c r="AC19" s="199"/>
      <c r="AD19" s="199"/>
      <c r="AE19" s="199"/>
      <c r="AF19" s="199"/>
      <c r="AG19" s="199"/>
      <c r="AH19" s="199"/>
      <c r="AI19" s="199"/>
      <c r="AJ19" s="199"/>
      <c r="AK19" s="175"/>
      <c r="AL19" s="196"/>
      <c r="AM19" s="196"/>
      <c r="AN19" s="196"/>
      <c r="AO19" s="196"/>
      <c r="AP19" s="196"/>
      <c r="AQ19" s="196"/>
      <c r="AR19" s="196"/>
      <c r="AS19" s="196"/>
      <c r="AT19" s="196"/>
      <c r="AU19" s="196"/>
      <c r="AV19" s="196"/>
      <c r="AW19" s="196"/>
      <c r="AX19" s="196"/>
      <c r="AY19" s="196"/>
      <c r="AZ19" s="196"/>
      <c r="BA19" s="196"/>
      <c r="BB19" s="196"/>
      <c r="BC19" s="196"/>
      <c r="BD19" s="196"/>
      <c r="BE19" s="196"/>
      <c r="BF19" s="196"/>
      <c r="BG19" s="196"/>
      <c r="BH19" s="196"/>
      <c r="BI19" s="196"/>
      <c r="BJ19" s="196"/>
      <c r="BK19" s="196"/>
      <c r="BL19" s="196"/>
      <c r="BM19" s="196"/>
      <c r="BN19" s="196"/>
      <c r="BO19" s="196"/>
      <c r="BP19" s="196"/>
      <c r="BQ19" s="196"/>
      <c r="BR19" s="196"/>
      <c r="BS19" s="196"/>
      <c r="BT19" s="196"/>
      <c r="BU19" s="196"/>
      <c r="BV19" s="196"/>
      <c r="BW19" s="196"/>
    </row>
    <row r="20" spans="1:75">
      <c r="A20" s="196"/>
      <c r="B20" s="180"/>
      <c r="C20" s="199"/>
      <c r="D20" s="199"/>
      <c r="E20" s="666"/>
      <c r="F20" s="199"/>
      <c r="G20" s="199"/>
      <c r="H20" s="667"/>
      <c r="I20" s="668"/>
      <c r="J20" s="199"/>
      <c r="K20" s="199"/>
      <c r="L20" s="199"/>
      <c r="M20" s="666"/>
      <c r="N20" s="199"/>
      <c r="O20" s="199"/>
      <c r="P20" s="667"/>
      <c r="Q20" s="669"/>
      <c r="R20" s="670"/>
      <c r="S20" s="670"/>
      <c r="T20" s="671"/>
      <c r="U20" s="669"/>
      <c r="V20" s="670"/>
      <c r="W20" s="600">
        <f t="shared" si="0"/>
        <v>0</v>
      </c>
      <c r="X20" s="666"/>
      <c r="Y20" s="199"/>
      <c r="Z20" s="607">
        <f t="shared" si="1"/>
        <v>0</v>
      </c>
      <c r="AA20" s="668"/>
      <c r="AB20" s="199"/>
      <c r="AC20" s="199"/>
      <c r="AD20" s="199"/>
      <c r="AE20" s="199"/>
      <c r="AF20" s="199"/>
      <c r="AG20" s="199"/>
      <c r="AH20" s="199"/>
      <c r="AI20" s="199"/>
      <c r="AJ20" s="199"/>
      <c r="AK20" s="175"/>
      <c r="AL20" s="196"/>
      <c r="AM20" s="196"/>
      <c r="AN20" s="196"/>
      <c r="AO20" s="196"/>
      <c r="AP20" s="196"/>
      <c r="AQ20" s="196"/>
      <c r="AR20" s="196"/>
      <c r="AS20" s="196"/>
      <c r="AT20" s="196"/>
      <c r="AU20" s="196"/>
      <c r="AV20" s="196"/>
      <c r="AW20" s="196"/>
      <c r="AX20" s="196"/>
      <c r="AY20" s="196"/>
      <c r="AZ20" s="196"/>
      <c r="BA20" s="196"/>
      <c r="BB20" s="196"/>
      <c r="BC20" s="196"/>
      <c r="BD20" s="196"/>
      <c r="BE20" s="196"/>
      <c r="BF20" s="196"/>
      <c r="BG20" s="196"/>
      <c r="BH20" s="196"/>
      <c r="BI20" s="196"/>
      <c r="BJ20" s="196"/>
      <c r="BK20" s="196"/>
      <c r="BL20" s="196"/>
      <c r="BM20" s="196"/>
      <c r="BN20" s="196"/>
      <c r="BO20" s="196"/>
      <c r="BP20" s="196"/>
      <c r="BQ20" s="196"/>
      <c r="BR20" s="196"/>
      <c r="BS20" s="196"/>
      <c r="BT20" s="196"/>
      <c r="BU20" s="196"/>
      <c r="BV20" s="196"/>
      <c r="BW20" s="196"/>
    </row>
    <row r="21" spans="1:75">
      <c r="A21" s="196"/>
      <c r="B21" s="180"/>
      <c r="C21" s="199"/>
      <c r="D21" s="199"/>
      <c r="E21" s="666"/>
      <c r="F21" s="199"/>
      <c r="G21" s="199"/>
      <c r="H21" s="667"/>
      <c r="I21" s="668"/>
      <c r="J21" s="199"/>
      <c r="K21" s="199"/>
      <c r="L21" s="199"/>
      <c r="M21" s="666"/>
      <c r="N21" s="199"/>
      <c r="O21" s="199"/>
      <c r="P21" s="667"/>
      <c r="Q21" s="669"/>
      <c r="R21" s="670"/>
      <c r="S21" s="670"/>
      <c r="T21" s="671"/>
      <c r="U21" s="669"/>
      <c r="V21" s="670"/>
      <c r="W21" s="600">
        <f t="shared" si="0"/>
        <v>0</v>
      </c>
      <c r="X21" s="666"/>
      <c r="Y21" s="199"/>
      <c r="Z21" s="607">
        <f t="shared" si="1"/>
        <v>0</v>
      </c>
      <c r="AA21" s="668"/>
      <c r="AB21" s="199"/>
      <c r="AC21" s="199"/>
      <c r="AD21" s="199"/>
      <c r="AE21" s="199"/>
      <c r="AF21" s="199"/>
      <c r="AG21" s="199"/>
      <c r="AH21" s="199"/>
      <c r="AI21" s="199"/>
      <c r="AJ21" s="199"/>
      <c r="AK21" s="175"/>
      <c r="AL21" s="196"/>
      <c r="AM21" s="196"/>
      <c r="AN21" s="196"/>
      <c r="AO21" s="196"/>
      <c r="AP21" s="196"/>
      <c r="AQ21" s="196"/>
      <c r="AR21" s="196"/>
      <c r="AS21" s="196"/>
      <c r="AT21" s="196"/>
      <c r="AU21" s="196"/>
      <c r="AV21" s="196"/>
      <c r="AW21" s="196"/>
      <c r="AX21" s="196"/>
      <c r="AY21" s="196"/>
      <c r="AZ21" s="196"/>
      <c r="BA21" s="196"/>
      <c r="BB21" s="196"/>
      <c r="BC21" s="196"/>
      <c r="BD21" s="196"/>
      <c r="BE21" s="196"/>
      <c r="BF21" s="196"/>
      <c r="BG21" s="196"/>
      <c r="BH21" s="196"/>
      <c r="BI21" s="196"/>
      <c r="BJ21" s="196"/>
      <c r="BK21" s="196"/>
      <c r="BL21" s="196"/>
      <c r="BM21" s="196"/>
      <c r="BN21" s="196"/>
      <c r="BO21" s="196"/>
      <c r="BP21" s="196"/>
      <c r="BQ21" s="196"/>
      <c r="BR21" s="196"/>
      <c r="BS21" s="196"/>
      <c r="BT21" s="196"/>
      <c r="BU21" s="196"/>
      <c r="BV21" s="196"/>
      <c r="BW21" s="196"/>
    </row>
    <row r="22" spans="1:75">
      <c r="A22" s="196"/>
      <c r="B22" s="180"/>
      <c r="C22" s="199"/>
      <c r="D22" s="199"/>
      <c r="E22" s="666"/>
      <c r="F22" s="199"/>
      <c r="G22" s="199"/>
      <c r="H22" s="667"/>
      <c r="I22" s="668"/>
      <c r="J22" s="199"/>
      <c r="K22" s="199"/>
      <c r="L22" s="199"/>
      <c r="M22" s="666"/>
      <c r="N22" s="199"/>
      <c r="O22" s="199"/>
      <c r="P22" s="667"/>
      <c r="Q22" s="669"/>
      <c r="R22" s="670"/>
      <c r="S22" s="670"/>
      <c r="T22" s="671"/>
      <c r="U22" s="669"/>
      <c r="V22" s="670"/>
      <c r="W22" s="600">
        <f t="shared" si="0"/>
        <v>0</v>
      </c>
      <c r="X22" s="666"/>
      <c r="Y22" s="199"/>
      <c r="Z22" s="607">
        <f t="shared" si="1"/>
        <v>0</v>
      </c>
      <c r="AA22" s="668"/>
      <c r="AB22" s="199"/>
      <c r="AC22" s="199"/>
      <c r="AD22" s="199"/>
      <c r="AE22" s="199"/>
      <c r="AF22" s="199"/>
      <c r="AG22" s="199"/>
      <c r="AH22" s="199"/>
      <c r="AI22" s="199"/>
      <c r="AJ22" s="199"/>
      <c r="AK22" s="175"/>
      <c r="AL22" s="196"/>
      <c r="AM22" s="196"/>
      <c r="AN22" s="196"/>
      <c r="AO22" s="196"/>
      <c r="AP22" s="196"/>
      <c r="AQ22" s="196"/>
      <c r="AR22" s="196"/>
      <c r="AS22" s="196"/>
      <c r="AT22" s="196"/>
      <c r="AU22" s="196"/>
      <c r="AV22" s="196"/>
      <c r="AW22" s="196"/>
      <c r="AX22" s="196"/>
      <c r="AY22" s="196"/>
      <c r="AZ22" s="196"/>
      <c r="BA22" s="196"/>
      <c r="BB22" s="196"/>
      <c r="BC22" s="196"/>
      <c r="BD22" s="196"/>
      <c r="BE22" s="196"/>
      <c r="BF22" s="196"/>
      <c r="BG22" s="196"/>
      <c r="BH22" s="196"/>
      <c r="BI22" s="196"/>
      <c r="BJ22" s="196"/>
      <c r="BK22" s="196"/>
      <c r="BL22" s="196"/>
      <c r="BM22" s="196"/>
      <c r="BN22" s="196"/>
      <c r="BO22" s="196"/>
      <c r="BP22" s="196"/>
      <c r="BQ22" s="196"/>
      <c r="BR22" s="196"/>
      <c r="BS22" s="196"/>
      <c r="BT22" s="196"/>
      <c r="BU22" s="196"/>
      <c r="BV22" s="196"/>
      <c r="BW22" s="196"/>
    </row>
    <row r="23" spans="1:75" ht="14.45" thickBot="1">
      <c r="A23" s="196"/>
      <c r="B23" s="672"/>
      <c r="C23" s="201"/>
      <c r="D23" s="201"/>
      <c r="E23" s="673"/>
      <c r="F23" s="674"/>
      <c r="G23" s="674"/>
      <c r="H23" s="675"/>
      <c r="I23" s="676"/>
      <c r="J23" s="201"/>
      <c r="K23" s="201"/>
      <c r="L23" s="201"/>
      <c r="M23" s="673"/>
      <c r="N23" s="674"/>
      <c r="O23" s="674"/>
      <c r="P23" s="675"/>
      <c r="Q23" s="677"/>
      <c r="R23" s="678"/>
      <c r="S23" s="678"/>
      <c r="T23" s="679"/>
      <c r="U23" s="677"/>
      <c r="V23" s="678"/>
      <c r="W23" s="601">
        <f t="shared" si="0"/>
        <v>0</v>
      </c>
      <c r="X23" s="673"/>
      <c r="Y23" s="674"/>
      <c r="Z23" s="608">
        <f t="shared" si="1"/>
        <v>0</v>
      </c>
      <c r="AA23" s="676"/>
      <c r="AB23" s="201"/>
      <c r="AC23" s="201"/>
      <c r="AD23" s="201"/>
      <c r="AE23" s="201"/>
      <c r="AF23" s="201"/>
      <c r="AG23" s="201"/>
      <c r="AH23" s="201"/>
      <c r="AI23" s="201"/>
      <c r="AJ23" s="201"/>
      <c r="AK23" s="680"/>
      <c r="AL23" s="196"/>
      <c r="AM23" s="196"/>
      <c r="AN23" s="196"/>
      <c r="AO23" s="196"/>
      <c r="AP23" s="196"/>
      <c r="AQ23" s="196"/>
      <c r="AR23" s="196"/>
      <c r="AS23" s="196"/>
      <c r="AT23" s="196"/>
      <c r="AU23" s="196"/>
      <c r="AV23" s="196"/>
      <c r="AW23" s="196"/>
      <c r="AX23" s="196"/>
      <c r="AY23" s="196"/>
      <c r="AZ23" s="196"/>
      <c r="BA23" s="196"/>
      <c r="BB23" s="196"/>
      <c r="BC23" s="196"/>
      <c r="BD23" s="196"/>
      <c r="BE23" s="196"/>
      <c r="BF23" s="196"/>
      <c r="BG23" s="196"/>
      <c r="BH23" s="196"/>
      <c r="BI23" s="196"/>
      <c r="BJ23" s="196"/>
      <c r="BK23" s="196"/>
      <c r="BL23" s="196"/>
      <c r="BM23" s="196"/>
      <c r="BN23" s="196"/>
      <c r="BO23" s="196"/>
      <c r="BP23" s="196"/>
      <c r="BQ23" s="196"/>
      <c r="BR23" s="196"/>
      <c r="BS23" s="196"/>
      <c r="BT23" s="196"/>
      <c r="BU23" s="196"/>
      <c r="BV23" s="196"/>
      <c r="BW23" s="196"/>
    </row>
    <row r="24" spans="1:75">
      <c r="A24" s="196"/>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6"/>
      <c r="BD24" s="196"/>
      <c r="BE24" s="196"/>
      <c r="BF24" s="196"/>
      <c r="BG24" s="196"/>
      <c r="BH24" s="196"/>
      <c r="BI24" s="196"/>
      <c r="BJ24" s="196"/>
      <c r="BK24" s="196"/>
      <c r="BL24" s="196"/>
      <c r="BM24" s="196"/>
      <c r="BN24" s="196"/>
      <c r="BO24" s="196"/>
      <c r="BP24" s="196"/>
      <c r="BQ24" s="196"/>
      <c r="BR24" s="196"/>
      <c r="BS24" s="196"/>
      <c r="BT24" s="196"/>
      <c r="BU24" s="196"/>
      <c r="BV24" s="196"/>
      <c r="BW24" s="196"/>
    </row>
    <row r="25" spans="1:75">
      <c r="A25" s="196"/>
      <c r="B25" s="196"/>
      <c r="C25" s="196"/>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c r="AB25" s="196"/>
      <c r="AC25" s="196"/>
      <c r="AD25" s="196"/>
      <c r="AE25" s="196"/>
      <c r="AF25" s="196"/>
      <c r="AG25" s="196"/>
      <c r="AH25" s="196"/>
      <c r="AI25" s="196"/>
      <c r="AJ25" s="196"/>
      <c r="AK25" s="196"/>
      <c r="AL25" s="196"/>
      <c r="AM25" s="196"/>
      <c r="AN25" s="196"/>
      <c r="AO25" s="196"/>
      <c r="AP25" s="196"/>
      <c r="AQ25" s="196"/>
      <c r="AR25" s="196"/>
      <c r="AS25" s="196"/>
      <c r="AT25" s="196"/>
      <c r="AU25" s="196"/>
      <c r="AV25" s="196"/>
      <c r="AW25" s="196"/>
      <c r="AX25" s="196"/>
      <c r="AY25" s="196"/>
      <c r="AZ25" s="196"/>
      <c r="BA25" s="196"/>
      <c r="BB25" s="196"/>
      <c r="BC25" s="196"/>
      <c r="BD25" s="196"/>
      <c r="BE25" s="196"/>
      <c r="BF25" s="196"/>
      <c r="BG25" s="196"/>
      <c r="BH25" s="196"/>
      <c r="BI25" s="196"/>
      <c r="BJ25" s="196"/>
      <c r="BK25" s="196"/>
      <c r="BL25" s="196"/>
      <c r="BM25" s="196"/>
      <c r="BN25" s="196"/>
      <c r="BO25" s="196"/>
      <c r="BP25" s="196"/>
      <c r="BQ25" s="196"/>
      <c r="BR25" s="196"/>
      <c r="BS25" s="196"/>
      <c r="BT25" s="196"/>
      <c r="BU25" s="196"/>
      <c r="BV25" s="196"/>
      <c r="BW25" s="196"/>
    </row>
  </sheetData>
  <mergeCells count="2">
    <mergeCell ref="C4:D4"/>
    <mergeCell ref="C5:D5"/>
  </mergeCells>
  <phoneticPr fontId="32" type="noConversion"/>
  <hyperlinks>
    <hyperlink ref="B1" location="Contents!A1" display="Back to Contents" xr:uid="{EAEBC003-466D-42AF-82E5-AE5F50953C2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01CC3-1131-4AE7-A6C4-165B1586EF6F}">
  <sheetPr>
    <tabColor rgb="FFDDEBF7"/>
  </sheetPr>
  <dimension ref="A1:AC21"/>
  <sheetViews>
    <sheetView showGridLines="0" zoomScale="80" zoomScaleNormal="80" workbookViewId="0">
      <selection activeCell="C5" sqref="C5:D5"/>
    </sheetView>
  </sheetViews>
  <sheetFormatPr defaultColWidth="8.7109375" defaultRowHeight="14.1"/>
  <cols>
    <col min="1" max="1" width="8.7109375" style="2" customWidth="1"/>
    <col min="2" max="2" width="20.7109375" style="2" customWidth="1"/>
    <col min="3" max="3" width="26.28515625" style="2" customWidth="1"/>
    <col min="4" max="4" width="24.5703125" style="2" customWidth="1"/>
    <col min="5" max="16384" width="8.7109375" style="2"/>
  </cols>
  <sheetData>
    <row r="1" spans="1:29" s="8" customFormat="1">
      <c r="B1" s="302" t="s">
        <v>58</v>
      </c>
    </row>
    <row r="2" spans="1:29" ht="14.45" thickBot="1">
      <c r="A2" s="8"/>
      <c r="B2" s="8"/>
      <c r="C2" s="8"/>
      <c r="D2" s="8"/>
      <c r="E2" s="8"/>
      <c r="F2" s="8"/>
      <c r="G2" s="8"/>
      <c r="H2" s="8"/>
      <c r="I2" s="8"/>
      <c r="J2" s="8"/>
      <c r="K2" s="8"/>
      <c r="L2" s="8"/>
      <c r="M2" s="8"/>
      <c r="N2" s="8"/>
      <c r="O2" s="8"/>
      <c r="P2" s="8"/>
      <c r="Q2" s="8"/>
      <c r="R2" s="8"/>
      <c r="S2" s="8"/>
      <c r="T2" s="8"/>
      <c r="U2" s="8"/>
      <c r="V2" s="8"/>
      <c r="W2" s="8"/>
      <c r="X2" s="8"/>
      <c r="Y2" s="8"/>
      <c r="Z2" s="8"/>
      <c r="AA2" s="8"/>
      <c r="AB2" s="8"/>
      <c r="AC2" s="8"/>
    </row>
    <row r="3" spans="1:29" ht="18.600000000000001" thickBot="1">
      <c r="A3" s="8"/>
      <c r="B3" s="684" t="s">
        <v>224</v>
      </c>
      <c r="C3" s="685"/>
      <c r="D3" s="686"/>
      <c r="E3" s="8"/>
      <c r="F3" s="8"/>
      <c r="G3" s="8"/>
      <c r="H3" s="8"/>
      <c r="I3" s="8"/>
      <c r="J3" s="8"/>
      <c r="K3" s="8"/>
      <c r="L3" s="8"/>
      <c r="M3" s="8"/>
      <c r="N3" s="8"/>
      <c r="O3" s="8"/>
      <c r="P3" s="8"/>
      <c r="Q3" s="8"/>
      <c r="R3" s="8"/>
      <c r="S3" s="8"/>
      <c r="T3" s="8"/>
      <c r="U3" s="8"/>
      <c r="V3" s="8"/>
      <c r="W3" s="8"/>
      <c r="X3" s="8"/>
      <c r="Y3" s="8"/>
      <c r="Z3" s="8"/>
      <c r="AA3" s="8"/>
      <c r="AB3" s="8"/>
      <c r="AC3" s="8"/>
    </row>
    <row r="4" spans="1:29">
      <c r="A4" s="8"/>
      <c r="B4" s="94" t="s">
        <v>1</v>
      </c>
      <c r="C4" s="903" t="str">
        <f>Guidance!C4</f>
        <v>AD0091</v>
      </c>
      <c r="D4" s="904"/>
      <c r="E4" s="8"/>
      <c r="F4" s="8"/>
      <c r="G4" s="8"/>
      <c r="H4" s="8"/>
      <c r="I4" s="8"/>
      <c r="J4" s="8"/>
      <c r="K4" s="8"/>
      <c r="L4" s="8"/>
      <c r="M4" s="8"/>
      <c r="N4" s="8"/>
      <c r="O4" s="8"/>
      <c r="P4" s="8"/>
      <c r="Q4" s="8"/>
      <c r="R4" s="8"/>
      <c r="S4" s="8"/>
      <c r="T4" s="8"/>
      <c r="U4" s="8"/>
      <c r="V4" s="8"/>
      <c r="W4" s="8"/>
      <c r="X4" s="8"/>
      <c r="Y4" s="8"/>
      <c r="Z4" s="8"/>
      <c r="AA4" s="8"/>
      <c r="AB4" s="8"/>
      <c r="AC4" s="8"/>
    </row>
    <row r="5" spans="1:29" ht="14.45" thickBot="1">
      <c r="A5" s="8"/>
      <c r="B5" s="93" t="s">
        <v>3</v>
      </c>
      <c r="C5" s="905"/>
      <c r="D5" s="906"/>
      <c r="E5" s="8"/>
      <c r="F5" s="8"/>
      <c r="G5" s="8"/>
      <c r="H5" s="8"/>
      <c r="I5" s="8"/>
      <c r="J5" s="8"/>
      <c r="K5" s="8"/>
      <c r="L5" s="8"/>
      <c r="M5" s="8"/>
      <c r="N5" s="8"/>
      <c r="O5" s="8"/>
      <c r="P5" s="8"/>
      <c r="Q5" s="8"/>
      <c r="R5" s="8"/>
      <c r="S5" s="8"/>
      <c r="T5" s="8"/>
      <c r="U5" s="8"/>
      <c r="V5" s="8"/>
      <c r="W5" s="8"/>
      <c r="X5" s="8"/>
      <c r="Y5" s="8"/>
      <c r="Z5" s="8"/>
      <c r="AA5" s="8"/>
      <c r="AB5" s="8"/>
      <c r="AC5" s="8"/>
    </row>
    <row r="6" spans="1:29">
      <c r="A6" s="8"/>
      <c r="B6" s="8"/>
      <c r="C6" s="8"/>
      <c r="D6" s="8"/>
      <c r="E6" s="8"/>
      <c r="F6" s="8"/>
      <c r="G6" s="8"/>
      <c r="H6" s="8"/>
      <c r="I6" s="8"/>
      <c r="J6" s="8"/>
      <c r="K6" s="8"/>
      <c r="L6" s="8"/>
      <c r="M6" s="8"/>
      <c r="N6" s="8"/>
      <c r="O6" s="8"/>
      <c r="P6" s="8"/>
      <c r="Q6" s="8"/>
      <c r="R6" s="8"/>
      <c r="S6" s="8"/>
      <c r="T6" s="8"/>
      <c r="U6" s="8"/>
      <c r="V6" s="8"/>
      <c r="W6" s="8"/>
      <c r="X6" s="8"/>
      <c r="Y6" s="8"/>
      <c r="Z6" s="8"/>
      <c r="AA6" s="8"/>
      <c r="AB6" s="8"/>
      <c r="AC6" s="8"/>
    </row>
    <row r="7" spans="1:29">
      <c r="A7" s="8"/>
      <c r="B7" s="1043" t="s">
        <v>225</v>
      </c>
      <c r="C7" s="1044"/>
      <c r="D7" s="1045"/>
      <c r="E7" s="8"/>
      <c r="F7" s="8"/>
      <c r="G7" s="8"/>
      <c r="H7" s="8"/>
      <c r="I7" s="8"/>
      <c r="J7" s="8"/>
      <c r="K7" s="8"/>
      <c r="L7" s="8"/>
      <c r="M7" s="8"/>
      <c r="N7" s="8"/>
      <c r="O7" s="8"/>
      <c r="P7" s="8"/>
      <c r="Q7" s="8"/>
      <c r="R7" s="8"/>
      <c r="S7" s="8"/>
      <c r="T7" s="8"/>
      <c r="U7" s="8"/>
      <c r="V7" s="8"/>
      <c r="W7" s="8"/>
      <c r="X7" s="8"/>
      <c r="Y7" s="8"/>
      <c r="Z7" s="8"/>
      <c r="AA7" s="8"/>
      <c r="AB7" s="8"/>
      <c r="AC7" s="8"/>
    </row>
    <row r="8" spans="1:29">
      <c r="A8" s="8"/>
      <c r="B8" s="1046" t="s">
        <v>226</v>
      </c>
      <c r="C8" s="1047"/>
      <c r="D8" s="1048"/>
      <c r="E8" s="8"/>
      <c r="F8" s="8"/>
      <c r="G8" s="8"/>
      <c r="H8" s="8"/>
      <c r="I8" s="8"/>
      <c r="J8" s="8"/>
      <c r="K8" s="8"/>
      <c r="L8" s="8"/>
      <c r="M8" s="8"/>
      <c r="N8" s="8"/>
      <c r="O8" s="8"/>
      <c r="P8" s="8"/>
      <c r="Q8" s="8"/>
      <c r="R8" s="8"/>
      <c r="S8" s="8"/>
      <c r="T8" s="8"/>
      <c r="U8" s="8"/>
      <c r="V8" s="8"/>
      <c r="W8" s="8"/>
      <c r="X8" s="8"/>
      <c r="Y8" s="8"/>
      <c r="Z8" s="8"/>
      <c r="AA8" s="8"/>
      <c r="AB8" s="8"/>
      <c r="AC8" s="8"/>
    </row>
    <row r="9" spans="1:29" ht="14.45" thickBot="1"/>
    <row r="10" spans="1:29" s="314" customFormat="1" ht="14.45" thickBot="1">
      <c r="A10" s="143"/>
      <c r="B10" s="890" t="s">
        <v>227</v>
      </c>
      <c r="C10" s="891" t="s">
        <v>228</v>
      </c>
      <c r="D10" s="892" t="s">
        <v>229</v>
      </c>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row>
    <row r="11" spans="1:29" s="314" customFormat="1">
      <c r="A11" s="143"/>
      <c r="B11" s="439"/>
      <c r="C11" s="440"/>
      <c r="D11" s="441"/>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row>
    <row r="12" spans="1:29" s="86" customFormat="1" ht="14.45">
      <c r="A12" s="84"/>
      <c r="B12" s="442"/>
      <c r="C12" s="443"/>
      <c r="D12" s="444"/>
      <c r="E12" s="84"/>
      <c r="F12" s="84"/>
      <c r="G12" s="84"/>
      <c r="H12" s="84"/>
      <c r="I12" s="84"/>
      <c r="J12" s="84"/>
      <c r="K12" s="84"/>
      <c r="L12" s="84"/>
      <c r="M12" s="84"/>
      <c r="N12" s="84"/>
      <c r="O12" s="84"/>
      <c r="P12" s="84"/>
      <c r="Q12" s="84"/>
      <c r="R12" s="84"/>
      <c r="S12" s="84"/>
      <c r="T12" s="84"/>
      <c r="U12" s="84"/>
      <c r="V12" s="84"/>
      <c r="W12" s="84"/>
      <c r="X12" s="84"/>
      <c r="Y12" s="84"/>
      <c r="Z12" s="84"/>
      <c r="AA12" s="84"/>
      <c r="AB12" s="84"/>
    </row>
    <row r="13" spans="1:29">
      <c r="A13" s="8"/>
      <c r="B13" s="442"/>
      <c r="C13" s="443"/>
      <c r="D13" s="444"/>
      <c r="E13" s="8"/>
      <c r="F13" s="8"/>
      <c r="G13" s="8"/>
      <c r="H13" s="8"/>
      <c r="I13" s="8"/>
      <c r="J13" s="8"/>
      <c r="K13" s="8"/>
      <c r="L13" s="8"/>
      <c r="M13" s="8"/>
      <c r="N13" s="8"/>
      <c r="O13" s="8"/>
      <c r="P13" s="8"/>
      <c r="Q13" s="8"/>
      <c r="R13" s="8"/>
      <c r="S13" s="8"/>
      <c r="T13" s="8"/>
      <c r="U13" s="8"/>
      <c r="V13" s="8"/>
      <c r="W13" s="8"/>
      <c r="X13" s="8"/>
      <c r="Y13" s="8"/>
      <c r="Z13" s="8"/>
      <c r="AA13" s="8"/>
      <c r="AB13" s="8"/>
    </row>
    <row r="14" spans="1:29">
      <c r="A14" s="8"/>
      <c r="B14" s="442"/>
      <c r="C14" s="443"/>
      <c r="D14" s="444"/>
      <c r="E14" s="8"/>
      <c r="F14" s="8"/>
      <c r="G14" s="8"/>
      <c r="H14" s="8"/>
      <c r="I14" s="8"/>
      <c r="J14" s="8"/>
      <c r="K14" s="8"/>
      <c r="L14" s="8"/>
      <c r="M14" s="8"/>
      <c r="N14" s="8"/>
      <c r="O14" s="8"/>
      <c r="P14" s="8"/>
      <c r="Q14" s="8"/>
      <c r="R14" s="8"/>
      <c r="S14" s="8"/>
      <c r="T14" s="8"/>
      <c r="U14" s="8"/>
      <c r="V14" s="8"/>
      <c r="W14" s="8"/>
      <c r="X14" s="8"/>
      <c r="Y14" s="8"/>
      <c r="Z14" s="8"/>
      <c r="AA14" s="8"/>
      <c r="AB14" s="8"/>
    </row>
    <row r="15" spans="1:29">
      <c r="A15" s="8"/>
      <c r="B15" s="442"/>
      <c r="C15" s="443"/>
      <c r="D15" s="444"/>
      <c r="E15" s="8"/>
      <c r="F15" s="8"/>
      <c r="G15" s="8"/>
      <c r="H15" s="8"/>
      <c r="I15" s="8"/>
      <c r="J15" s="8"/>
      <c r="K15" s="8"/>
      <c r="L15" s="8"/>
      <c r="M15" s="8"/>
      <c r="N15" s="8"/>
      <c r="O15" s="8"/>
      <c r="P15" s="8"/>
      <c r="Q15" s="8"/>
      <c r="R15" s="8"/>
      <c r="S15" s="8"/>
      <c r="T15" s="8"/>
      <c r="U15" s="8"/>
      <c r="V15" s="8"/>
      <c r="W15" s="8"/>
      <c r="X15" s="8"/>
      <c r="Y15" s="8"/>
      <c r="Z15" s="8"/>
      <c r="AA15" s="8"/>
      <c r="AB15" s="8"/>
    </row>
    <row r="16" spans="1:29">
      <c r="A16" s="8"/>
      <c r="B16" s="442"/>
      <c r="C16" s="443"/>
      <c r="D16" s="444"/>
      <c r="E16" s="8"/>
      <c r="F16" s="8"/>
      <c r="G16" s="8"/>
      <c r="H16" s="8"/>
      <c r="I16" s="8"/>
      <c r="J16" s="8"/>
      <c r="K16" s="8"/>
      <c r="L16" s="8"/>
      <c r="M16" s="8"/>
      <c r="N16" s="8"/>
      <c r="O16" s="8"/>
      <c r="P16" s="8"/>
      <c r="Q16" s="8"/>
      <c r="R16" s="8"/>
      <c r="S16" s="8"/>
      <c r="T16" s="8"/>
      <c r="U16" s="8"/>
      <c r="V16" s="8"/>
      <c r="W16" s="8"/>
      <c r="X16" s="8"/>
      <c r="Y16" s="8"/>
      <c r="Z16" s="8"/>
      <c r="AA16" s="8"/>
      <c r="AB16" s="8"/>
    </row>
    <row r="17" spans="1:29">
      <c r="A17" s="8"/>
      <c r="B17" s="442"/>
      <c r="C17" s="443"/>
      <c r="D17" s="444"/>
      <c r="E17" s="8"/>
      <c r="F17" s="8"/>
      <c r="G17" s="8"/>
      <c r="H17" s="8"/>
      <c r="I17" s="8"/>
      <c r="J17" s="8"/>
      <c r="K17" s="8"/>
      <c r="L17" s="8"/>
      <c r="M17" s="8"/>
      <c r="N17" s="8"/>
      <c r="O17" s="8"/>
      <c r="P17" s="8"/>
      <c r="Q17" s="8"/>
      <c r="R17" s="8"/>
      <c r="S17" s="8"/>
      <c r="T17" s="8"/>
      <c r="U17" s="8"/>
      <c r="V17" s="8"/>
      <c r="W17" s="8"/>
      <c r="X17" s="8"/>
      <c r="Y17" s="8"/>
      <c r="Z17" s="8"/>
      <c r="AA17" s="8"/>
      <c r="AB17" s="8"/>
    </row>
    <row r="18" spans="1:29">
      <c r="A18" s="8"/>
      <c r="B18" s="442"/>
      <c r="C18" s="443"/>
      <c r="D18" s="444"/>
      <c r="E18" s="8"/>
      <c r="F18" s="8"/>
      <c r="G18" s="8"/>
      <c r="H18" s="8"/>
      <c r="I18" s="8"/>
      <c r="J18" s="8"/>
      <c r="K18" s="8"/>
      <c r="L18" s="8"/>
      <c r="M18" s="8"/>
      <c r="N18" s="8"/>
      <c r="O18" s="8"/>
      <c r="P18" s="8"/>
      <c r="Q18" s="8"/>
      <c r="R18" s="8"/>
      <c r="S18" s="8"/>
      <c r="T18" s="8"/>
      <c r="U18" s="8"/>
      <c r="V18" s="8"/>
      <c r="W18" s="8"/>
      <c r="X18" s="8"/>
      <c r="Y18" s="8"/>
      <c r="Z18" s="8"/>
      <c r="AA18" s="8"/>
      <c r="AB18" s="8"/>
    </row>
    <row r="19" spans="1:29">
      <c r="A19" s="8"/>
      <c r="B19" s="442"/>
      <c r="C19" s="443"/>
      <c r="D19" s="444"/>
      <c r="E19" s="8"/>
      <c r="F19" s="8"/>
      <c r="G19" s="8"/>
      <c r="H19" s="8"/>
      <c r="I19" s="8"/>
      <c r="J19" s="8"/>
      <c r="K19" s="8"/>
      <c r="L19" s="8"/>
      <c r="M19" s="8"/>
      <c r="N19" s="8"/>
      <c r="O19" s="8"/>
      <c r="P19" s="8"/>
      <c r="Q19" s="8"/>
      <c r="R19" s="8"/>
      <c r="S19" s="8"/>
      <c r="T19" s="8"/>
      <c r="U19" s="8"/>
      <c r="V19" s="8"/>
      <c r="W19" s="8"/>
      <c r="X19" s="8"/>
      <c r="Y19" s="8"/>
      <c r="Z19" s="8"/>
      <c r="AA19" s="8"/>
      <c r="AB19" s="8"/>
    </row>
    <row r="20" spans="1:29" ht="14.45" thickBot="1">
      <c r="A20" s="8"/>
      <c r="B20" s="445"/>
      <c r="C20" s="446"/>
      <c r="D20" s="447"/>
      <c r="E20" s="8"/>
      <c r="F20" s="8"/>
      <c r="G20" s="8"/>
      <c r="H20" s="8"/>
      <c r="I20" s="8"/>
      <c r="J20" s="8"/>
      <c r="K20" s="8"/>
      <c r="L20" s="8"/>
      <c r="M20" s="8"/>
      <c r="N20" s="8"/>
      <c r="O20" s="8"/>
      <c r="P20" s="8"/>
      <c r="Q20" s="8"/>
      <c r="R20" s="8"/>
      <c r="S20" s="8"/>
      <c r="T20" s="8"/>
      <c r="U20" s="8"/>
      <c r="V20" s="8"/>
      <c r="W20" s="8"/>
      <c r="X20" s="8"/>
      <c r="Y20" s="8"/>
      <c r="Z20" s="8"/>
      <c r="AA20" s="8"/>
      <c r="AB20" s="8"/>
    </row>
    <row r="21" spans="1:29">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row>
  </sheetData>
  <mergeCells count="4">
    <mergeCell ref="C4:D4"/>
    <mergeCell ref="C5:D5"/>
    <mergeCell ref="B7:D7"/>
    <mergeCell ref="B8:D8"/>
  </mergeCells>
  <hyperlinks>
    <hyperlink ref="B1" location="Contents!A1" display="Back to Contents" xr:uid="{36DFA26B-D53C-4696-850E-90611BBDC6ED}"/>
  </hyperlink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4F785-8CC2-458B-83AC-A905412A423F}">
  <sheetPr>
    <tabColor rgb="FFFFF2CC"/>
  </sheetPr>
  <dimension ref="A1:Z102"/>
  <sheetViews>
    <sheetView topLeftCell="A29" zoomScale="80" zoomScaleNormal="80" workbookViewId="0">
      <selection activeCell="I10" sqref="I10:J10"/>
    </sheetView>
  </sheetViews>
  <sheetFormatPr defaultColWidth="8.7109375" defaultRowHeight="14.1"/>
  <cols>
    <col min="1" max="1" width="8.7109375" style="2" customWidth="1"/>
    <col min="2" max="10" width="20.7109375" style="2" customWidth="1"/>
    <col min="11" max="15" width="24.42578125" style="2" customWidth="1"/>
    <col min="16" max="16384" width="8.7109375" style="2"/>
  </cols>
  <sheetData>
    <row r="1" spans="1:26" s="8" customFormat="1">
      <c r="B1" s="302" t="s">
        <v>58</v>
      </c>
    </row>
    <row r="2" spans="1:26" ht="14.45" thickBot="1">
      <c r="A2" s="8"/>
      <c r="B2" s="8"/>
      <c r="C2" s="8"/>
      <c r="D2" s="8"/>
      <c r="E2" s="8"/>
      <c r="F2" s="8"/>
      <c r="G2" s="8"/>
      <c r="H2" s="8"/>
      <c r="I2" s="8"/>
      <c r="J2" s="8"/>
      <c r="K2" s="8"/>
      <c r="L2" s="8"/>
      <c r="M2" s="8"/>
      <c r="N2" s="8"/>
      <c r="O2" s="8"/>
      <c r="P2" s="8"/>
      <c r="Q2" s="8"/>
      <c r="R2" s="8"/>
      <c r="S2" s="8"/>
      <c r="T2" s="8"/>
      <c r="U2" s="8"/>
      <c r="V2" s="8"/>
      <c r="W2" s="8"/>
      <c r="X2" s="8"/>
      <c r="Y2" s="8"/>
      <c r="Z2" s="8"/>
    </row>
    <row r="3" spans="1:26" ht="18.600000000000001" thickBot="1">
      <c r="A3" s="8"/>
      <c r="B3" s="681" t="s">
        <v>47</v>
      </c>
      <c r="C3" s="682"/>
      <c r="D3" s="683"/>
      <c r="E3" s="8"/>
      <c r="F3" s="951" t="s">
        <v>230</v>
      </c>
      <c r="G3" s="952"/>
      <c r="H3" s="8"/>
      <c r="I3" s="8"/>
      <c r="J3" s="8"/>
      <c r="K3" s="8"/>
      <c r="L3" s="8"/>
      <c r="M3" s="8"/>
      <c r="N3" s="8"/>
      <c r="O3" s="8"/>
      <c r="P3" s="8"/>
      <c r="Q3" s="8"/>
      <c r="R3" s="8"/>
      <c r="S3" s="8"/>
      <c r="T3" s="8"/>
      <c r="U3" s="8"/>
      <c r="V3" s="8"/>
      <c r="W3" s="8"/>
      <c r="X3" s="8"/>
    </row>
    <row r="4" spans="1:26" ht="14.45" thickBot="1">
      <c r="A4" s="8"/>
      <c r="B4" s="102" t="s">
        <v>1</v>
      </c>
      <c r="C4" s="903" t="str">
        <f>Guidance!C4</f>
        <v>AD0091</v>
      </c>
      <c r="D4" s="904"/>
      <c r="E4" s="8"/>
      <c r="F4" s="953" t="str">
        <f>Guidance!D15</f>
        <v>£ GBP</v>
      </c>
      <c r="G4" s="954"/>
      <c r="H4" s="8"/>
      <c r="I4" s="8"/>
      <c r="J4" s="8"/>
      <c r="K4" s="8"/>
      <c r="L4" s="8"/>
      <c r="M4" s="8"/>
      <c r="N4" s="8"/>
      <c r="O4" s="8"/>
      <c r="P4" s="8"/>
      <c r="Q4" s="8"/>
      <c r="R4" s="8"/>
      <c r="S4" s="8"/>
      <c r="T4" s="8"/>
      <c r="U4" s="8"/>
      <c r="V4" s="8"/>
      <c r="W4" s="8"/>
      <c r="X4" s="8"/>
    </row>
    <row r="5" spans="1:26" ht="14.45" thickBot="1">
      <c r="A5" s="8"/>
      <c r="B5" s="93" t="s">
        <v>3</v>
      </c>
      <c r="C5" s="905">
        <f>Guidance!C5</f>
        <v>0</v>
      </c>
      <c r="D5" s="906"/>
      <c r="E5" s="8"/>
      <c r="F5" s="8"/>
      <c r="G5" s="8"/>
      <c r="H5" s="8"/>
      <c r="I5" s="8"/>
      <c r="J5" s="8"/>
      <c r="K5" s="8"/>
      <c r="L5" s="8"/>
      <c r="M5" s="8"/>
      <c r="N5" s="8"/>
      <c r="O5" s="8"/>
      <c r="P5" s="8"/>
      <c r="Q5" s="8"/>
      <c r="R5" s="8"/>
      <c r="S5" s="8"/>
      <c r="T5" s="8"/>
      <c r="U5" s="8"/>
      <c r="V5" s="8"/>
      <c r="W5" s="8"/>
      <c r="X5" s="8"/>
      <c r="Y5" s="8"/>
      <c r="Z5" s="8"/>
    </row>
    <row r="6" spans="1:26">
      <c r="A6" s="8"/>
      <c r="B6" s="8"/>
      <c r="C6" s="8"/>
      <c r="D6" s="8"/>
      <c r="E6" s="8"/>
      <c r="F6" s="8"/>
      <c r="G6" s="8"/>
      <c r="H6" s="8"/>
      <c r="I6" s="8"/>
      <c r="J6" s="8"/>
      <c r="K6" s="8"/>
      <c r="L6" s="8"/>
      <c r="M6" s="8"/>
      <c r="N6" s="8"/>
      <c r="O6" s="8"/>
      <c r="P6" s="8"/>
      <c r="Q6" s="8"/>
      <c r="R6" s="8"/>
      <c r="S6" s="8"/>
      <c r="T6" s="8"/>
      <c r="U6" s="8"/>
      <c r="V6" s="8"/>
      <c r="W6" s="8"/>
      <c r="X6" s="8"/>
      <c r="Y6" s="8"/>
      <c r="Z6" s="8"/>
    </row>
    <row r="7" spans="1:26">
      <c r="A7" s="8"/>
      <c r="B7" s="8"/>
      <c r="C7" s="957" t="s">
        <v>231</v>
      </c>
      <c r="D7" s="958"/>
      <c r="E7" s="958"/>
      <c r="F7" s="959"/>
      <c r="G7" s="8"/>
      <c r="H7" s="8"/>
      <c r="I7" s="8"/>
      <c r="J7" s="8"/>
      <c r="K7" s="8"/>
      <c r="L7" s="8"/>
      <c r="M7" s="8"/>
      <c r="N7" s="8"/>
      <c r="O7" s="8"/>
      <c r="P7" s="8"/>
      <c r="Q7" s="8"/>
      <c r="R7" s="8"/>
      <c r="S7" s="8"/>
      <c r="T7" s="8"/>
      <c r="U7" s="8"/>
      <c r="V7" s="8"/>
      <c r="W7" s="8"/>
      <c r="X7" s="8"/>
      <c r="Y7" s="8"/>
      <c r="Z7" s="8"/>
    </row>
    <row r="8" spans="1:26" ht="15" thickBot="1">
      <c r="A8" s="8"/>
      <c r="B8" s="8"/>
      <c r="C8" s="84"/>
      <c r="D8" s="8"/>
      <c r="E8" s="8"/>
      <c r="F8" s="8"/>
      <c r="G8" s="8"/>
      <c r="H8" s="8"/>
      <c r="I8" s="8"/>
      <c r="J8" s="8"/>
      <c r="K8" s="8"/>
      <c r="L8" s="8"/>
      <c r="M8" s="8"/>
      <c r="N8" s="8"/>
      <c r="O8" s="8"/>
      <c r="P8" s="8"/>
      <c r="Q8" s="8"/>
      <c r="R8" s="8"/>
      <c r="S8" s="8"/>
      <c r="T8" s="8"/>
      <c r="U8" s="8"/>
      <c r="V8" s="8"/>
      <c r="W8" s="8"/>
      <c r="X8" s="8"/>
      <c r="Y8" s="8"/>
      <c r="Z8" s="8"/>
    </row>
    <row r="9" spans="1:26" ht="14.45" thickBot="1">
      <c r="A9" s="8"/>
      <c r="B9" s="8"/>
      <c r="C9" s="955">
        <v>2022</v>
      </c>
      <c r="D9" s="956"/>
      <c r="E9" s="955">
        <v>2023</v>
      </c>
      <c r="F9" s="956"/>
      <c r="G9" s="955">
        <v>2024</v>
      </c>
      <c r="H9" s="956"/>
      <c r="I9" s="955" t="s">
        <v>156</v>
      </c>
      <c r="J9" s="956"/>
      <c r="K9" s="8"/>
      <c r="L9" s="8"/>
      <c r="M9" s="8"/>
      <c r="N9" s="8"/>
      <c r="O9" s="8"/>
      <c r="P9" s="8"/>
      <c r="Q9" s="8"/>
      <c r="R9" s="8"/>
      <c r="S9" s="8"/>
      <c r="T9" s="8"/>
      <c r="U9" s="8"/>
      <c r="V9" s="8"/>
      <c r="W9" s="8"/>
      <c r="X9" s="8"/>
      <c r="Y9" s="8"/>
      <c r="Z9" s="8"/>
    </row>
    <row r="10" spans="1:26" ht="14.45" thickBot="1">
      <c r="A10" s="8"/>
      <c r="B10" s="8"/>
      <c r="C10" s="712" t="s">
        <v>126</v>
      </c>
      <c r="D10" s="706" t="s">
        <v>155</v>
      </c>
      <c r="E10" s="712" t="s">
        <v>126</v>
      </c>
      <c r="F10" s="706" t="s">
        <v>155</v>
      </c>
      <c r="G10" s="712" t="s">
        <v>126</v>
      </c>
      <c r="H10" s="706" t="s">
        <v>155</v>
      </c>
      <c r="I10" s="712" t="s">
        <v>126</v>
      </c>
      <c r="J10" s="706" t="s">
        <v>155</v>
      </c>
      <c r="K10" s="8"/>
      <c r="L10" s="8"/>
      <c r="M10" s="8"/>
      <c r="N10" s="8"/>
      <c r="O10" s="8"/>
      <c r="P10" s="8"/>
      <c r="Q10" s="8"/>
      <c r="R10" s="8"/>
      <c r="S10" s="8"/>
      <c r="T10" s="8"/>
      <c r="U10" s="8"/>
      <c r="V10" s="8"/>
      <c r="W10" s="8"/>
      <c r="X10" s="8"/>
      <c r="Y10" s="8"/>
      <c r="Z10" s="8"/>
    </row>
    <row r="11" spans="1:26" ht="14.45" thickBot="1">
      <c r="A11" s="8"/>
      <c r="B11" s="718" t="s">
        <v>232</v>
      </c>
      <c r="C11" s="719"/>
      <c r="D11" s="719"/>
      <c r="E11" s="719"/>
      <c r="F11" s="719"/>
      <c r="G11" s="719"/>
      <c r="H11" s="719"/>
      <c r="I11" s="719"/>
      <c r="J11" s="720"/>
      <c r="K11" s="8"/>
      <c r="L11" s="8"/>
      <c r="M11" s="8"/>
      <c r="N11" s="8"/>
      <c r="O11" s="8"/>
      <c r="P11" s="8"/>
      <c r="Q11" s="8"/>
      <c r="R11" s="8"/>
      <c r="S11" s="8"/>
      <c r="T11" s="8"/>
      <c r="U11" s="8"/>
      <c r="V11" s="8"/>
      <c r="W11" s="8"/>
      <c r="X11" s="8"/>
      <c r="Y11" s="8"/>
      <c r="Z11" s="8"/>
    </row>
    <row r="12" spans="1:26" ht="27.95">
      <c r="A12" s="8"/>
      <c r="B12" s="317" t="s">
        <v>233</v>
      </c>
      <c r="C12" s="800">
        <f t="shared" ref="C12:J12" si="0">SUM(C13:C15)</f>
        <v>0</v>
      </c>
      <c r="D12" s="802">
        <f t="shared" si="0"/>
        <v>0</v>
      </c>
      <c r="E12" s="800">
        <f t="shared" si="0"/>
        <v>0</v>
      </c>
      <c r="F12" s="802">
        <f t="shared" si="0"/>
        <v>0</v>
      </c>
      <c r="G12" s="800">
        <f t="shared" si="0"/>
        <v>0</v>
      </c>
      <c r="H12" s="802">
        <f t="shared" si="0"/>
        <v>0</v>
      </c>
      <c r="I12" s="800">
        <f t="shared" si="0"/>
        <v>0</v>
      </c>
      <c r="J12" s="802">
        <f t="shared" si="0"/>
        <v>0</v>
      </c>
      <c r="K12" s="8"/>
      <c r="L12" s="8"/>
      <c r="M12" s="8"/>
      <c r="N12" s="8"/>
      <c r="O12" s="8"/>
      <c r="P12" s="8"/>
      <c r="Q12" s="8"/>
      <c r="R12" s="8"/>
      <c r="S12" s="8"/>
      <c r="T12" s="8"/>
      <c r="U12" s="8"/>
      <c r="V12" s="8"/>
      <c r="W12" s="8"/>
      <c r="X12" s="8"/>
      <c r="Y12" s="8"/>
      <c r="Z12" s="8"/>
    </row>
    <row r="13" spans="1:26">
      <c r="A13" s="8"/>
      <c r="B13" s="319" t="s">
        <v>234</v>
      </c>
      <c r="C13" s="801">
        <f t="shared" ref="C13:J14" si="1">C17+C26</f>
        <v>0</v>
      </c>
      <c r="D13" s="803">
        <f t="shared" si="1"/>
        <v>0</v>
      </c>
      <c r="E13" s="801">
        <f t="shared" si="1"/>
        <v>0</v>
      </c>
      <c r="F13" s="803">
        <f t="shared" si="1"/>
        <v>0</v>
      </c>
      <c r="G13" s="801">
        <f t="shared" si="1"/>
        <v>0</v>
      </c>
      <c r="H13" s="803">
        <f t="shared" si="1"/>
        <v>0</v>
      </c>
      <c r="I13" s="801">
        <f t="shared" si="1"/>
        <v>0</v>
      </c>
      <c r="J13" s="803">
        <f t="shared" si="1"/>
        <v>0</v>
      </c>
      <c r="K13" s="8"/>
      <c r="L13" s="8"/>
      <c r="M13" s="8"/>
      <c r="N13" s="8"/>
      <c r="O13" s="8"/>
      <c r="P13" s="8"/>
      <c r="Q13" s="8"/>
      <c r="R13" s="8"/>
      <c r="S13" s="8"/>
      <c r="T13" s="8"/>
      <c r="U13" s="8"/>
      <c r="V13" s="8"/>
      <c r="W13" s="8"/>
      <c r="X13" s="8"/>
      <c r="Y13" s="8"/>
      <c r="Z13" s="8"/>
    </row>
    <row r="14" spans="1:26">
      <c r="A14" s="8"/>
      <c r="B14" s="319" t="s">
        <v>235</v>
      </c>
      <c r="C14" s="801">
        <f t="shared" si="1"/>
        <v>0</v>
      </c>
      <c r="D14" s="803">
        <f t="shared" si="1"/>
        <v>0</v>
      </c>
      <c r="E14" s="801">
        <f t="shared" si="1"/>
        <v>0</v>
      </c>
      <c r="F14" s="803">
        <f t="shared" si="1"/>
        <v>0</v>
      </c>
      <c r="G14" s="801">
        <f t="shared" si="1"/>
        <v>0</v>
      </c>
      <c r="H14" s="803">
        <f t="shared" si="1"/>
        <v>0</v>
      </c>
      <c r="I14" s="801">
        <f t="shared" si="1"/>
        <v>0</v>
      </c>
      <c r="J14" s="803">
        <f t="shared" si="1"/>
        <v>0</v>
      </c>
      <c r="K14" s="8"/>
      <c r="L14" s="8"/>
      <c r="M14" s="8"/>
      <c r="N14" s="8"/>
      <c r="O14" s="8"/>
      <c r="P14" s="8"/>
      <c r="Q14" s="8"/>
      <c r="R14" s="8"/>
      <c r="S14" s="8"/>
      <c r="T14" s="8"/>
      <c r="U14" s="8"/>
      <c r="V14" s="8"/>
      <c r="W14" s="8"/>
      <c r="X14" s="8"/>
      <c r="Y14" s="8"/>
      <c r="Z14" s="8"/>
    </row>
    <row r="15" spans="1:26" ht="28.5" thickBot="1">
      <c r="A15" s="8"/>
      <c r="B15" s="320" t="s">
        <v>236</v>
      </c>
      <c r="C15" s="801">
        <f t="shared" ref="C15:J15" si="2">C19+C23</f>
        <v>0</v>
      </c>
      <c r="D15" s="803">
        <f t="shared" si="2"/>
        <v>0</v>
      </c>
      <c r="E15" s="801">
        <f t="shared" si="2"/>
        <v>0</v>
      </c>
      <c r="F15" s="803">
        <f t="shared" si="2"/>
        <v>0</v>
      </c>
      <c r="G15" s="801">
        <f t="shared" si="2"/>
        <v>0</v>
      </c>
      <c r="H15" s="803">
        <f t="shared" si="2"/>
        <v>0</v>
      </c>
      <c r="I15" s="801">
        <f t="shared" si="2"/>
        <v>0</v>
      </c>
      <c r="J15" s="803">
        <f t="shared" si="2"/>
        <v>0</v>
      </c>
      <c r="K15" s="8"/>
      <c r="L15" s="8"/>
      <c r="M15" s="8"/>
      <c r="N15" s="8"/>
      <c r="O15" s="8"/>
      <c r="P15" s="8"/>
      <c r="Q15" s="8"/>
      <c r="R15" s="8"/>
      <c r="S15" s="8"/>
      <c r="T15" s="8"/>
      <c r="U15" s="8"/>
      <c r="V15" s="8"/>
      <c r="W15" s="8"/>
      <c r="X15" s="8"/>
      <c r="Y15" s="8"/>
      <c r="Z15" s="8"/>
    </row>
    <row r="16" spans="1:26" ht="42">
      <c r="A16" s="8"/>
      <c r="B16" s="517" t="s">
        <v>237</v>
      </c>
      <c r="C16" s="800">
        <f t="shared" ref="C16:J16" si="3">SUM(C17:C19)</f>
        <v>0</v>
      </c>
      <c r="D16" s="802">
        <f t="shared" si="3"/>
        <v>0</v>
      </c>
      <c r="E16" s="800">
        <f t="shared" si="3"/>
        <v>0</v>
      </c>
      <c r="F16" s="802">
        <f t="shared" si="3"/>
        <v>0</v>
      </c>
      <c r="G16" s="800">
        <f t="shared" si="3"/>
        <v>0</v>
      </c>
      <c r="H16" s="802">
        <f t="shared" si="3"/>
        <v>0</v>
      </c>
      <c r="I16" s="800">
        <f t="shared" si="3"/>
        <v>0</v>
      </c>
      <c r="J16" s="802">
        <f t="shared" si="3"/>
        <v>0</v>
      </c>
      <c r="K16" s="8"/>
      <c r="L16" s="8"/>
      <c r="M16" s="8"/>
      <c r="N16" s="8"/>
      <c r="O16" s="8"/>
      <c r="P16" s="8"/>
      <c r="Q16" s="8"/>
      <c r="R16" s="8"/>
      <c r="S16" s="8"/>
      <c r="T16" s="8"/>
      <c r="U16" s="8"/>
      <c r="V16" s="8"/>
      <c r="W16" s="8"/>
      <c r="X16" s="8"/>
      <c r="Y16" s="8"/>
      <c r="Z16" s="8"/>
    </row>
    <row r="17" spans="1:26">
      <c r="A17" s="8"/>
      <c r="B17" s="321" t="s">
        <v>234</v>
      </c>
      <c r="C17" s="713"/>
      <c r="D17" s="707"/>
      <c r="E17" s="713"/>
      <c r="F17" s="707"/>
      <c r="G17" s="713"/>
      <c r="H17" s="707"/>
      <c r="I17" s="713"/>
      <c r="J17" s="707"/>
      <c r="K17" s="8"/>
      <c r="L17" s="8"/>
      <c r="M17" s="8"/>
      <c r="N17" s="8"/>
      <c r="O17" s="8"/>
      <c r="P17" s="8"/>
      <c r="Q17" s="8"/>
      <c r="R17" s="8"/>
      <c r="S17" s="8"/>
      <c r="T17" s="8"/>
      <c r="U17" s="8"/>
      <c r="V17" s="8"/>
      <c r="W17" s="8"/>
      <c r="X17" s="8"/>
      <c r="Y17" s="8"/>
      <c r="Z17" s="8"/>
    </row>
    <row r="18" spans="1:26">
      <c r="A18" s="8"/>
      <c r="B18" s="321" t="s">
        <v>235</v>
      </c>
      <c r="C18" s="713"/>
      <c r="D18" s="707"/>
      <c r="E18" s="713"/>
      <c r="F18" s="707"/>
      <c r="G18" s="713"/>
      <c r="H18" s="707"/>
      <c r="I18" s="713"/>
      <c r="J18" s="707"/>
      <c r="K18" s="8"/>
      <c r="L18" s="8"/>
      <c r="M18" s="8"/>
      <c r="N18" s="8"/>
      <c r="O18" s="8"/>
      <c r="P18" s="8"/>
      <c r="Q18" s="8"/>
      <c r="R18" s="8"/>
      <c r="S18" s="8"/>
      <c r="T18" s="8"/>
      <c r="U18" s="8"/>
      <c r="V18" s="8"/>
      <c r="W18" s="8"/>
      <c r="X18" s="8"/>
      <c r="Y18" s="8"/>
      <c r="Z18" s="8"/>
    </row>
    <row r="19" spans="1:26" ht="28.5" thickBot="1">
      <c r="A19" s="8"/>
      <c r="B19" s="322" t="s">
        <v>236</v>
      </c>
      <c r="C19" s="714"/>
      <c r="D19" s="708"/>
      <c r="E19" s="714"/>
      <c r="F19" s="708"/>
      <c r="G19" s="714"/>
      <c r="H19" s="708"/>
      <c r="I19" s="714"/>
      <c r="J19" s="708"/>
      <c r="K19" s="8"/>
      <c r="L19" s="8"/>
      <c r="M19" s="8"/>
      <c r="N19" s="8"/>
      <c r="O19" s="8"/>
      <c r="P19" s="8"/>
      <c r="Q19" s="8"/>
      <c r="R19" s="8"/>
      <c r="S19" s="8"/>
      <c r="T19" s="8"/>
      <c r="U19" s="8"/>
      <c r="V19" s="8"/>
      <c r="W19" s="8"/>
      <c r="X19" s="8"/>
      <c r="Y19" s="8"/>
      <c r="Z19" s="8"/>
    </row>
    <row r="20" spans="1:26" ht="27.95">
      <c r="A20" s="8"/>
      <c r="B20" s="318" t="s">
        <v>238</v>
      </c>
      <c r="C20" s="800">
        <f t="shared" ref="C20:J20" si="4">SUM(C21:C23)</f>
        <v>0</v>
      </c>
      <c r="D20" s="802">
        <f t="shared" si="4"/>
        <v>0</v>
      </c>
      <c r="E20" s="800">
        <f t="shared" si="4"/>
        <v>0</v>
      </c>
      <c r="F20" s="802">
        <f t="shared" si="4"/>
        <v>0</v>
      </c>
      <c r="G20" s="800">
        <f t="shared" si="4"/>
        <v>0</v>
      </c>
      <c r="H20" s="802">
        <f t="shared" si="4"/>
        <v>0</v>
      </c>
      <c r="I20" s="800">
        <f t="shared" si="4"/>
        <v>0</v>
      </c>
      <c r="J20" s="802">
        <f t="shared" si="4"/>
        <v>0</v>
      </c>
      <c r="K20" s="8"/>
      <c r="L20" s="8"/>
      <c r="M20" s="8"/>
      <c r="N20" s="8"/>
      <c r="O20" s="8"/>
      <c r="P20" s="8"/>
      <c r="Q20" s="8"/>
      <c r="R20" s="8"/>
      <c r="S20" s="8"/>
      <c r="T20" s="8"/>
      <c r="U20" s="8"/>
      <c r="V20" s="8"/>
      <c r="W20" s="8"/>
      <c r="X20" s="8"/>
      <c r="Y20" s="8"/>
      <c r="Z20" s="8"/>
    </row>
    <row r="21" spans="1:26">
      <c r="A21" s="8"/>
      <c r="B21" s="321" t="s">
        <v>234</v>
      </c>
      <c r="C21" s="713"/>
      <c r="D21" s="707"/>
      <c r="E21" s="713"/>
      <c r="F21" s="707"/>
      <c r="G21" s="713"/>
      <c r="H21" s="707"/>
      <c r="I21" s="713"/>
      <c r="J21" s="707"/>
      <c r="K21" s="8"/>
      <c r="L21" s="8"/>
      <c r="M21" s="8"/>
      <c r="N21" s="8"/>
      <c r="O21" s="8"/>
      <c r="P21" s="8"/>
      <c r="Q21" s="8"/>
      <c r="R21" s="8"/>
      <c r="S21" s="8"/>
      <c r="T21" s="8"/>
      <c r="U21" s="8"/>
      <c r="V21" s="8"/>
      <c r="W21" s="8"/>
      <c r="X21" s="8"/>
      <c r="Y21" s="8"/>
      <c r="Z21" s="8"/>
    </row>
    <row r="22" spans="1:26">
      <c r="A22" s="8"/>
      <c r="B22" s="321" t="s">
        <v>235</v>
      </c>
      <c r="C22" s="713"/>
      <c r="D22" s="707"/>
      <c r="E22" s="713"/>
      <c r="F22" s="707"/>
      <c r="G22" s="713"/>
      <c r="H22" s="707"/>
      <c r="I22" s="713"/>
      <c r="J22" s="707"/>
      <c r="K22" s="8"/>
      <c r="L22" s="8"/>
      <c r="M22" s="8"/>
      <c r="N22" s="8"/>
      <c r="O22" s="8"/>
      <c r="P22" s="8"/>
      <c r="Q22" s="8"/>
      <c r="R22" s="8"/>
      <c r="S22" s="8"/>
      <c r="T22" s="8"/>
      <c r="U22" s="8"/>
      <c r="V22" s="8"/>
      <c r="W22" s="8"/>
      <c r="X22" s="8"/>
      <c r="Y22" s="8"/>
      <c r="Z22" s="8"/>
    </row>
    <row r="23" spans="1:26" ht="28.5" thickBot="1">
      <c r="A23" s="8"/>
      <c r="B23" s="322" t="s">
        <v>236</v>
      </c>
      <c r="C23" s="714"/>
      <c r="D23" s="708"/>
      <c r="E23" s="714"/>
      <c r="F23" s="708"/>
      <c r="G23" s="714"/>
      <c r="H23" s="708"/>
      <c r="I23" s="714"/>
      <c r="J23" s="708"/>
      <c r="K23" s="8"/>
      <c r="L23" s="8"/>
      <c r="M23" s="8"/>
      <c r="N23" s="8"/>
      <c r="O23" s="8"/>
      <c r="P23" s="8"/>
      <c r="Q23" s="8"/>
      <c r="R23" s="8"/>
      <c r="S23" s="8"/>
      <c r="T23" s="8"/>
      <c r="U23" s="8"/>
      <c r="V23" s="8"/>
      <c r="W23" s="8"/>
      <c r="X23" s="8"/>
      <c r="Y23" s="8"/>
      <c r="Z23" s="8"/>
    </row>
    <row r="24" spans="1:26" ht="14.45" thickBot="1">
      <c r="A24" s="8"/>
      <c r="B24" s="718" t="s">
        <v>239</v>
      </c>
      <c r="C24" s="719"/>
      <c r="D24" s="719"/>
      <c r="E24" s="719"/>
      <c r="F24" s="719"/>
      <c r="G24" s="719"/>
      <c r="H24" s="719"/>
      <c r="I24" s="719"/>
      <c r="J24" s="720"/>
      <c r="K24" s="8"/>
      <c r="L24" s="8"/>
      <c r="M24" s="8"/>
      <c r="N24" s="8"/>
      <c r="O24" s="8"/>
      <c r="P24" s="8"/>
      <c r="Q24" s="8"/>
      <c r="R24" s="8"/>
      <c r="S24" s="8"/>
      <c r="T24" s="8"/>
      <c r="U24" s="8"/>
      <c r="V24" s="8"/>
      <c r="W24" s="8"/>
      <c r="X24" s="8"/>
      <c r="Y24" s="8"/>
      <c r="Z24" s="8"/>
    </row>
    <row r="25" spans="1:26" ht="27.95">
      <c r="A25" s="8"/>
      <c r="B25" s="317" t="s">
        <v>233</v>
      </c>
      <c r="C25" s="795">
        <f t="shared" ref="C25:J25" si="5">SUM(C26:C28)</f>
        <v>0</v>
      </c>
      <c r="D25" s="796">
        <f t="shared" si="5"/>
        <v>0</v>
      </c>
      <c r="E25" s="795">
        <f t="shared" si="5"/>
        <v>0</v>
      </c>
      <c r="F25" s="796">
        <f t="shared" si="5"/>
        <v>0</v>
      </c>
      <c r="G25" s="795">
        <f t="shared" si="5"/>
        <v>0</v>
      </c>
      <c r="H25" s="796">
        <f t="shared" si="5"/>
        <v>0</v>
      </c>
      <c r="I25" s="795">
        <f t="shared" si="5"/>
        <v>0</v>
      </c>
      <c r="J25" s="796">
        <f t="shared" si="5"/>
        <v>0</v>
      </c>
      <c r="K25" s="8"/>
      <c r="L25" s="8"/>
      <c r="M25" s="8"/>
      <c r="N25" s="8"/>
      <c r="O25" s="8"/>
      <c r="P25" s="8"/>
      <c r="Q25" s="8"/>
      <c r="R25" s="8"/>
      <c r="S25" s="8"/>
      <c r="T25" s="8"/>
      <c r="U25" s="8"/>
      <c r="V25" s="8"/>
      <c r="W25" s="8"/>
      <c r="X25" s="8"/>
      <c r="Y25" s="8"/>
      <c r="Z25" s="8"/>
    </row>
    <row r="26" spans="1:26">
      <c r="A26" s="8"/>
      <c r="B26" s="319" t="s">
        <v>234</v>
      </c>
      <c r="C26" s="797">
        <f t="shared" ref="C26:J26" si="6">C30+C34</f>
        <v>0</v>
      </c>
      <c r="D26" s="796">
        <f t="shared" si="6"/>
        <v>0</v>
      </c>
      <c r="E26" s="797">
        <f t="shared" si="6"/>
        <v>0</v>
      </c>
      <c r="F26" s="796">
        <f t="shared" si="6"/>
        <v>0</v>
      </c>
      <c r="G26" s="797">
        <f t="shared" si="6"/>
        <v>0</v>
      </c>
      <c r="H26" s="796">
        <f t="shared" si="6"/>
        <v>0</v>
      </c>
      <c r="I26" s="797">
        <f t="shared" si="6"/>
        <v>0</v>
      </c>
      <c r="J26" s="796">
        <f t="shared" si="6"/>
        <v>0</v>
      </c>
      <c r="K26" s="8"/>
      <c r="L26" s="8"/>
      <c r="M26" s="8"/>
      <c r="N26" s="8"/>
      <c r="O26" s="8"/>
      <c r="P26" s="8"/>
      <c r="Q26" s="8"/>
      <c r="R26" s="8"/>
      <c r="S26" s="8"/>
      <c r="T26" s="8"/>
      <c r="U26" s="8"/>
      <c r="V26" s="8"/>
      <c r="W26" s="8"/>
      <c r="X26" s="8"/>
      <c r="Y26" s="8"/>
      <c r="Z26" s="8"/>
    </row>
    <row r="27" spans="1:26">
      <c r="A27" s="8"/>
      <c r="B27" s="319" t="s">
        <v>235</v>
      </c>
      <c r="C27" s="797">
        <f t="shared" ref="C27:D28" si="7">C31+C35</f>
        <v>0</v>
      </c>
      <c r="D27" s="796">
        <f t="shared" si="7"/>
        <v>0</v>
      </c>
      <c r="E27" s="797">
        <f t="shared" ref="E27:J27" si="8">E31+E35</f>
        <v>0</v>
      </c>
      <c r="F27" s="796">
        <f t="shared" si="8"/>
        <v>0</v>
      </c>
      <c r="G27" s="797">
        <f t="shared" si="8"/>
        <v>0</v>
      </c>
      <c r="H27" s="796">
        <f t="shared" si="8"/>
        <v>0</v>
      </c>
      <c r="I27" s="797">
        <f t="shared" si="8"/>
        <v>0</v>
      </c>
      <c r="J27" s="796">
        <f t="shared" si="8"/>
        <v>0</v>
      </c>
      <c r="K27" s="8"/>
      <c r="L27" s="8"/>
      <c r="M27" s="8"/>
      <c r="N27" s="8"/>
      <c r="O27" s="8"/>
      <c r="P27" s="8"/>
      <c r="Q27" s="8"/>
      <c r="R27" s="8"/>
      <c r="S27" s="8"/>
      <c r="T27" s="8"/>
      <c r="U27" s="8"/>
      <c r="V27" s="8"/>
      <c r="W27" s="8"/>
      <c r="X27" s="8"/>
      <c r="Y27" s="8"/>
      <c r="Z27" s="8"/>
    </row>
    <row r="28" spans="1:26" ht="28.5" thickBot="1">
      <c r="A28" s="8"/>
      <c r="B28" s="320" t="s">
        <v>236</v>
      </c>
      <c r="C28" s="797">
        <f t="shared" si="7"/>
        <v>0</v>
      </c>
      <c r="D28" s="798">
        <f t="shared" si="7"/>
        <v>0</v>
      </c>
      <c r="E28" s="797">
        <f t="shared" ref="E28:J28" si="9">E32+E36</f>
        <v>0</v>
      </c>
      <c r="F28" s="798">
        <f t="shared" si="9"/>
        <v>0</v>
      </c>
      <c r="G28" s="797">
        <f t="shared" si="9"/>
        <v>0</v>
      </c>
      <c r="H28" s="798">
        <f t="shared" si="9"/>
        <v>0</v>
      </c>
      <c r="I28" s="797">
        <f t="shared" si="9"/>
        <v>0</v>
      </c>
      <c r="J28" s="798">
        <f t="shared" si="9"/>
        <v>0</v>
      </c>
      <c r="K28" s="8"/>
      <c r="L28" s="8"/>
      <c r="M28" s="8"/>
      <c r="N28" s="8"/>
      <c r="O28" s="8"/>
      <c r="P28" s="8"/>
      <c r="Q28" s="8"/>
      <c r="R28" s="8"/>
      <c r="S28" s="8"/>
      <c r="T28" s="8"/>
      <c r="U28" s="8"/>
      <c r="V28" s="8"/>
      <c r="W28" s="8"/>
      <c r="X28" s="8"/>
      <c r="Y28" s="8"/>
      <c r="Z28" s="8"/>
    </row>
    <row r="29" spans="1:26" ht="42">
      <c r="A29" s="8"/>
      <c r="B29" s="517" t="s">
        <v>237</v>
      </c>
      <c r="C29" s="795">
        <f t="shared" ref="C29:J29" si="10">SUM(C30:C32)</f>
        <v>0</v>
      </c>
      <c r="D29" s="799">
        <f t="shared" si="10"/>
        <v>0</v>
      </c>
      <c r="E29" s="795">
        <f t="shared" si="10"/>
        <v>0</v>
      </c>
      <c r="F29" s="799">
        <f t="shared" si="10"/>
        <v>0</v>
      </c>
      <c r="G29" s="795">
        <f t="shared" si="10"/>
        <v>0</v>
      </c>
      <c r="H29" s="799">
        <f t="shared" si="10"/>
        <v>0</v>
      </c>
      <c r="I29" s="795">
        <f t="shared" si="10"/>
        <v>0</v>
      </c>
      <c r="J29" s="799">
        <f t="shared" si="10"/>
        <v>0</v>
      </c>
      <c r="K29" s="8"/>
      <c r="L29" s="8"/>
      <c r="M29" s="8"/>
      <c r="N29" s="8"/>
      <c r="O29" s="8"/>
      <c r="P29" s="8"/>
      <c r="Q29" s="8"/>
      <c r="R29" s="8"/>
      <c r="S29" s="8"/>
      <c r="T29" s="8"/>
      <c r="U29" s="8"/>
      <c r="V29" s="8"/>
      <c r="W29" s="8"/>
      <c r="X29" s="8"/>
      <c r="Y29" s="8"/>
      <c r="Z29" s="8"/>
    </row>
    <row r="30" spans="1:26">
      <c r="A30" s="8"/>
      <c r="B30" s="321" t="s">
        <v>234</v>
      </c>
      <c r="C30" s="713"/>
      <c r="D30" s="707"/>
      <c r="E30" s="713"/>
      <c r="F30" s="707"/>
      <c r="G30" s="713"/>
      <c r="H30" s="707"/>
      <c r="I30" s="713"/>
      <c r="J30" s="707"/>
      <c r="K30" s="8"/>
      <c r="L30" s="8"/>
      <c r="M30" s="8"/>
      <c r="N30" s="8"/>
      <c r="O30" s="8"/>
      <c r="P30" s="8"/>
      <c r="Q30" s="8"/>
      <c r="R30" s="8"/>
      <c r="S30" s="8"/>
      <c r="T30" s="8"/>
      <c r="U30" s="8"/>
      <c r="V30" s="8"/>
      <c r="W30" s="8"/>
      <c r="X30" s="8"/>
      <c r="Y30" s="8"/>
      <c r="Z30" s="8"/>
    </row>
    <row r="31" spans="1:26">
      <c r="A31" s="8"/>
      <c r="B31" s="321" t="s">
        <v>235</v>
      </c>
      <c r="C31" s="713"/>
      <c r="D31" s="707"/>
      <c r="E31" s="713"/>
      <c r="F31" s="707"/>
      <c r="G31" s="713"/>
      <c r="H31" s="707"/>
      <c r="I31" s="713"/>
      <c r="J31" s="707"/>
      <c r="K31" s="8"/>
      <c r="L31" s="8"/>
      <c r="M31" s="8"/>
      <c r="N31" s="8"/>
      <c r="O31" s="8"/>
      <c r="P31" s="8"/>
      <c r="Q31" s="8"/>
      <c r="R31" s="8"/>
      <c r="S31" s="8"/>
      <c r="T31" s="8"/>
      <c r="U31" s="8"/>
      <c r="V31" s="8"/>
      <c r="W31" s="8"/>
      <c r="X31" s="8"/>
      <c r="Y31" s="8"/>
      <c r="Z31" s="8"/>
    </row>
    <row r="32" spans="1:26" ht="28.5" thickBot="1">
      <c r="A32" s="8"/>
      <c r="B32" s="322" t="s">
        <v>236</v>
      </c>
      <c r="C32" s="714"/>
      <c r="D32" s="708"/>
      <c r="E32" s="714"/>
      <c r="F32" s="708"/>
      <c r="G32" s="714"/>
      <c r="H32" s="708"/>
      <c r="I32" s="714"/>
      <c r="J32" s="708"/>
      <c r="K32" s="8"/>
      <c r="L32" s="8"/>
      <c r="M32" s="8"/>
      <c r="N32" s="8"/>
      <c r="O32" s="8"/>
      <c r="P32" s="8"/>
      <c r="Q32" s="8"/>
      <c r="R32" s="8"/>
      <c r="S32" s="8"/>
      <c r="T32" s="8"/>
      <c r="U32" s="8"/>
      <c r="V32" s="8"/>
      <c r="W32" s="8"/>
      <c r="X32" s="8"/>
      <c r="Y32" s="8"/>
      <c r="Z32" s="8"/>
    </row>
    <row r="33" spans="1:26" ht="27.95">
      <c r="A33" s="8"/>
      <c r="B33" s="318" t="s">
        <v>238</v>
      </c>
      <c r="C33" s="795">
        <f t="shared" ref="C33:J33" si="11">SUM(C34:C36)</f>
        <v>0</v>
      </c>
      <c r="D33" s="799">
        <f t="shared" si="11"/>
        <v>0</v>
      </c>
      <c r="E33" s="795">
        <f t="shared" si="11"/>
        <v>0</v>
      </c>
      <c r="F33" s="799">
        <f t="shared" si="11"/>
        <v>0</v>
      </c>
      <c r="G33" s="795">
        <f t="shared" si="11"/>
        <v>0</v>
      </c>
      <c r="H33" s="799">
        <f t="shared" si="11"/>
        <v>0</v>
      </c>
      <c r="I33" s="795">
        <f t="shared" si="11"/>
        <v>0</v>
      </c>
      <c r="J33" s="799">
        <f t="shared" si="11"/>
        <v>0</v>
      </c>
      <c r="K33" s="8"/>
      <c r="L33" s="8"/>
      <c r="M33" s="8"/>
      <c r="N33" s="8"/>
      <c r="O33" s="8"/>
      <c r="P33" s="8"/>
      <c r="Q33" s="8"/>
      <c r="R33" s="8"/>
      <c r="S33" s="8"/>
      <c r="T33" s="8"/>
      <c r="U33" s="8"/>
      <c r="V33" s="8"/>
      <c r="W33" s="8"/>
      <c r="X33" s="8"/>
      <c r="Y33" s="8"/>
      <c r="Z33" s="8"/>
    </row>
    <row r="34" spans="1:26">
      <c r="A34" s="8"/>
      <c r="B34" s="321" t="s">
        <v>234</v>
      </c>
      <c r="C34" s="713"/>
      <c r="D34" s="707"/>
      <c r="E34" s="713"/>
      <c r="F34" s="707"/>
      <c r="G34" s="713"/>
      <c r="H34" s="707"/>
      <c r="I34" s="713"/>
      <c r="J34" s="707"/>
      <c r="K34" s="8"/>
      <c r="L34" s="8"/>
      <c r="M34" s="8"/>
      <c r="N34" s="8"/>
      <c r="O34" s="8"/>
      <c r="P34" s="8"/>
      <c r="Q34" s="8"/>
      <c r="R34" s="8"/>
      <c r="S34" s="8"/>
      <c r="T34" s="8"/>
      <c r="U34" s="8"/>
      <c r="V34" s="8"/>
      <c r="W34" s="8"/>
      <c r="X34" s="8"/>
      <c r="Y34" s="8"/>
      <c r="Z34" s="8"/>
    </row>
    <row r="35" spans="1:26">
      <c r="A35" s="8"/>
      <c r="B35" s="321" t="s">
        <v>235</v>
      </c>
      <c r="C35" s="713"/>
      <c r="D35" s="707"/>
      <c r="E35" s="713"/>
      <c r="F35" s="707"/>
      <c r="G35" s="713"/>
      <c r="H35" s="707"/>
      <c r="I35" s="713"/>
      <c r="J35" s="707"/>
      <c r="K35" s="8"/>
      <c r="L35" s="8"/>
      <c r="M35" s="8"/>
      <c r="N35" s="8"/>
      <c r="O35" s="8"/>
      <c r="P35" s="8"/>
      <c r="Q35" s="8"/>
      <c r="R35" s="8"/>
      <c r="S35" s="8"/>
      <c r="T35" s="8"/>
      <c r="U35" s="8"/>
      <c r="V35" s="8"/>
      <c r="W35" s="8"/>
      <c r="X35" s="8"/>
      <c r="Y35" s="8"/>
      <c r="Z35" s="8"/>
    </row>
    <row r="36" spans="1:26" ht="28.5" thickBot="1">
      <c r="A36" s="8"/>
      <c r="B36" s="322" t="s">
        <v>236</v>
      </c>
      <c r="C36" s="714"/>
      <c r="D36" s="708"/>
      <c r="E36" s="714"/>
      <c r="F36" s="708"/>
      <c r="G36" s="714"/>
      <c r="H36" s="708"/>
      <c r="I36" s="714"/>
      <c r="J36" s="708"/>
      <c r="K36" s="8"/>
      <c r="L36" s="8"/>
      <c r="M36" s="8"/>
      <c r="N36" s="8"/>
      <c r="O36" s="8"/>
      <c r="P36" s="8"/>
      <c r="Q36" s="8"/>
      <c r="R36" s="8"/>
      <c r="S36" s="8"/>
      <c r="T36" s="8"/>
      <c r="U36" s="8"/>
      <c r="V36" s="8"/>
      <c r="W36" s="8"/>
      <c r="X36" s="8"/>
      <c r="Y36" s="8"/>
      <c r="Z36" s="8"/>
    </row>
    <row r="37" spans="1:26" ht="14.45" thickBot="1">
      <c r="A37" s="8"/>
      <c r="B37" s="718" t="s">
        <v>240</v>
      </c>
      <c r="C37" s="719"/>
      <c r="D37" s="719"/>
      <c r="E37" s="719"/>
      <c r="F37" s="719"/>
      <c r="G37" s="719"/>
      <c r="H37" s="719"/>
      <c r="I37" s="719"/>
      <c r="J37" s="720"/>
      <c r="K37" s="8"/>
      <c r="L37" s="8"/>
      <c r="M37" s="8"/>
      <c r="N37" s="8"/>
      <c r="O37" s="8"/>
      <c r="P37" s="8"/>
      <c r="Q37" s="8"/>
      <c r="R37" s="8"/>
      <c r="S37" s="8"/>
      <c r="T37" s="8"/>
      <c r="U37" s="8"/>
      <c r="V37" s="8"/>
      <c r="W37" s="8"/>
      <c r="X37" s="8"/>
      <c r="Y37" s="8"/>
      <c r="Z37" s="8"/>
    </row>
    <row r="38" spans="1:26" ht="27.95">
      <c r="A38" s="8"/>
      <c r="B38" s="317" t="s">
        <v>233</v>
      </c>
      <c r="C38" s="715">
        <f t="shared" ref="C38:J49" si="12">C12+C25</f>
        <v>0</v>
      </c>
      <c r="D38" s="709">
        <f t="shared" si="12"/>
        <v>0</v>
      </c>
      <c r="E38" s="715">
        <f t="shared" si="12"/>
        <v>0</v>
      </c>
      <c r="F38" s="709">
        <f t="shared" si="12"/>
        <v>0</v>
      </c>
      <c r="G38" s="715">
        <f t="shared" si="12"/>
        <v>0</v>
      </c>
      <c r="H38" s="709">
        <f t="shared" si="12"/>
        <v>0</v>
      </c>
      <c r="I38" s="715">
        <f t="shared" si="12"/>
        <v>0</v>
      </c>
      <c r="J38" s="709">
        <f t="shared" si="12"/>
        <v>0</v>
      </c>
      <c r="K38" s="8"/>
      <c r="L38" s="8"/>
      <c r="M38" s="8"/>
      <c r="N38" s="8"/>
      <c r="O38" s="8"/>
      <c r="P38" s="8"/>
      <c r="Q38" s="8"/>
      <c r="R38" s="8"/>
      <c r="S38" s="8"/>
      <c r="T38" s="8"/>
      <c r="U38" s="8"/>
      <c r="V38" s="8"/>
      <c r="W38" s="8"/>
      <c r="X38" s="8"/>
      <c r="Y38" s="8"/>
      <c r="Z38" s="8"/>
    </row>
    <row r="39" spans="1:26">
      <c r="A39" s="8"/>
      <c r="B39" s="319" t="s">
        <v>234</v>
      </c>
      <c r="C39" s="716">
        <f t="shared" si="12"/>
        <v>0</v>
      </c>
      <c r="D39" s="710">
        <f t="shared" si="12"/>
        <v>0</v>
      </c>
      <c r="E39" s="716">
        <f t="shared" si="12"/>
        <v>0</v>
      </c>
      <c r="F39" s="710">
        <f t="shared" si="12"/>
        <v>0</v>
      </c>
      <c r="G39" s="716">
        <f t="shared" si="12"/>
        <v>0</v>
      </c>
      <c r="H39" s="710">
        <f t="shared" si="12"/>
        <v>0</v>
      </c>
      <c r="I39" s="716">
        <f t="shared" si="12"/>
        <v>0</v>
      </c>
      <c r="J39" s="710">
        <f t="shared" si="12"/>
        <v>0</v>
      </c>
      <c r="K39" s="8"/>
      <c r="L39" s="8"/>
      <c r="M39" s="8"/>
      <c r="N39" s="8"/>
      <c r="O39" s="8"/>
      <c r="P39" s="8"/>
      <c r="Q39" s="8"/>
      <c r="R39" s="8"/>
      <c r="S39" s="8"/>
      <c r="T39" s="8"/>
      <c r="U39" s="8"/>
      <c r="V39" s="8"/>
      <c r="W39" s="8"/>
      <c r="X39" s="8"/>
      <c r="Y39" s="8"/>
      <c r="Z39" s="8"/>
    </row>
    <row r="40" spans="1:26">
      <c r="A40" s="8"/>
      <c r="B40" s="319" t="s">
        <v>235</v>
      </c>
      <c r="C40" s="716">
        <f t="shared" si="12"/>
        <v>0</v>
      </c>
      <c r="D40" s="710">
        <f t="shared" si="12"/>
        <v>0</v>
      </c>
      <c r="E40" s="716">
        <f t="shared" si="12"/>
        <v>0</v>
      </c>
      <c r="F40" s="710">
        <f t="shared" si="12"/>
        <v>0</v>
      </c>
      <c r="G40" s="716">
        <f t="shared" si="12"/>
        <v>0</v>
      </c>
      <c r="H40" s="710">
        <f t="shared" si="12"/>
        <v>0</v>
      </c>
      <c r="I40" s="716">
        <f t="shared" si="12"/>
        <v>0</v>
      </c>
      <c r="J40" s="710">
        <f t="shared" si="12"/>
        <v>0</v>
      </c>
      <c r="K40" s="8"/>
      <c r="L40" s="8"/>
      <c r="M40" s="8"/>
      <c r="N40" s="8"/>
      <c r="O40" s="8"/>
      <c r="P40" s="8"/>
      <c r="Q40" s="8"/>
      <c r="R40" s="8"/>
      <c r="S40" s="8"/>
      <c r="T40" s="8"/>
      <c r="U40" s="8"/>
      <c r="V40" s="8"/>
      <c r="W40" s="8"/>
      <c r="X40" s="8"/>
      <c r="Y40" s="8"/>
      <c r="Z40" s="8"/>
    </row>
    <row r="41" spans="1:26" ht="27.95">
      <c r="A41" s="8"/>
      <c r="B41" s="320" t="s">
        <v>236</v>
      </c>
      <c r="C41" s="717">
        <f>C15+C28</f>
        <v>0</v>
      </c>
      <c r="D41" s="711">
        <f t="shared" si="12"/>
        <v>0</v>
      </c>
      <c r="E41" s="717">
        <f t="shared" si="12"/>
        <v>0</v>
      </c>
      <c r="F41" s="711">
        <f t="shared" si="12"/>
        <v>0</v>
      </c>
      <c r="G41" s="717">
        <f t="shared" si="12"/>
        <v>0</v>
      </c>
      <c r="H41" s="711">
        <f t="shared" si="12"/>
        <v>0</v>
      </c>
      <c r="I41" s="717">
        <f t="shared" si="12"/>
        <v>0</v>
      </c>
      <c r="J41" s="711">
        <f t="shared" si="12"/>
        <v>0</v>
      </c>
      <c r="K41" s="8"/>
      <c r="L41" s="8"/>
      <c r="M41" s="8"/>
      <c r="N41" s="8"/>
      <c r="O41" s="8"/>
      <c r="P41" s="8"/>
      <c r="Q41" s="8"/>
      <c r="R41" s="8"/>
      <c r="S41" s="8"/>
      <c r="T41" s="8"/>
      <c r="U41" s="8"/>
      <c r="V41" s="8"/>
      <c r="W41" s="8"/>
      <c r="X41" s="8"/>
      <c r="Y41" s="8"/>
      <c r="Z41" s="8"/>
    </row>
    <row r="42" spans="1:26" ht="42">
      <c r="A42" s="8"/>
      <c r="B42" s="517" t="s">
        <v>237</v>
      </c>
      <c r="C42" s="715">
        <f t="shared" si="12"/>
        <v>0</v>
      </c>
      <c r="D42" s="709">
        <f t="shared" si="12"/>
        <v>0</v>
      </c>
      <c r="E42" s="715">
        <f t="shared" si="12"/>
        <v>0</v>
      </c>
      <c r="F42" s="709">
        <f t="shared" si="12"/>
        <v>0</v>
      </c>
      <c r="G42" s="715">
        <f t="shared" si="12"/>
        <v>0</v>
      </c>
      <c r="H42" s="709">
        <f t="shared" si="12"/>
        <v>0</v>
      </c>
      <c r="I42" s="715">
        <f t="shared" si="12"/>
        <v>0</v>
      </c>
      <c r="J42" s="709">
        <f t="shared" si="12"/>
        <v>0</v>
      </c>
      <c r="K42" s="8"/>
      <c r="L42" s="8"/>
      <c r="M42" s="8"/>
      <c r="N42" s="8"/>
      <c r="O42" s="8"/>
      <c r="P42" s="8"/>
      <c r="Q42" s="8"/>
      <c r="R42" s="8"/>
      <c r="S42" s="8"/>
      <c r="T42" s="8"/>
      <c r="U42" s="8"/>
      <c r="V42" s="8"/>
      <c r="W42" s="8"/>
      <c r="X42" s="8"/>
      <c r="Y42" s="8"/>
      <c r="Z42" s="8"/>
    </row>
    <row r="43" spans="1:26">
      <c r="A43" s="8"/>
      <c r="B43" s="321" t="s">
        <v>234</v>
      </c>
      <c r="C43" s="716">
        <f t="shared" si="12"/>
        <v>0</v>
      </c>
      <c r="D43" s="710">
        <f t="shared" si="12"/>
        <v>0</v>
      </c>
      <c r="E43" s="716">
        <f t="shared" si="12"/>
        <v>0</v>
      </c>
      <c r="F43" s="710">
        <f t="shared" si="12"/>
        <v>0</v>
      </c>
      <c r="G43" s="716">
        <f t="shared" si="12"/>
        <v>0</v>
      </c>
      <c r="H43" s="710">
        <f t="shared" si="12"/>
        <v>0</v>
      </c>
      <c r="I43" s="716">
        <f t="shared" si="12"/>
        <v>0</v>
      </c>
      <c r="J43" s="710">
        <f t="shared" si="12"/>
        <v>0</v>
      </c>
      <c r="K43" s="8"/>
      <c r="L43" s="8"/>
      <c r="M43" s="8"/>
      <c r="N43" s="8"/>
      <c r="O43" s="8"/>
      <c r="P43" s="8"/>
      <c r="Q43" s="8"/>
      <c r="R43" s="8"/>
      <c r="S43" s="8"/>
      <c r="T43" s="8"/>
      <c r="U43" s="8"/>
      <c r="V43" s="8"/>
      <c r="W43" s="8"/>
      <c r="X43" s="8"/>
      <c r="Y43" s="8"/>
      <c r="Z43" s="8"/>
    </row>
    <row r="44" spans="1:26">
      <c r="A44" s="8"/>
      <c r="B44" s="321" t="s">
        <v>235</v>
      </c>
      <c r="C44" s="716">
        <f t="shared" si="12"/>
        <v>0</v>
      </c>
      <c r="D44" s="710">
        <f t="shared" si="12"/>
        <v>0</v>
      </c>
      <c r="E44" s="716">
        <f t="shared" si="12"/>
        <v>0</v>
      </c>
      <c r="F44" s="710">
        <f t="shared" si="12"/>
        <v>0</v>
      </c>
      <c r="G44" s="716">
        <f t="shared" si="12"/>
        <v>0</v>
      </c>
      <c r="H44" s="710">
        <f t="shared" si="12"/>
        <v>0</v>
      </c>
      <c r="I44" s="716">
        <f t="shared" si="12"/>
        <v>0</v>
      </c>
      <c r="J44" s="710">
        <f t="shared" si="12"/>
        <v>0</v>
      </c>
      <c r="K44" s="8"/>
      <c r="L44" s="8"/>
      <c r="M44" s="8"/>
      <c r="N44" s="8"/>
      <c r="O44" s="8"/>
      <c r="P44" s="8"/>
      <c r="Q44" s="8"/>
      <c r="R44" s="8"/>
      <c r="S44" s="8"/>
      <c r="T44" s="8"/>
      <c r="U44" s="8"/>
      <c r="V44" s="8"/>
      <c r="W44" s="8"/>
      <c r="X44" s="8"/>
      <c r="Y44" s="8"/>
      <c r="Z44" s="8"/>
    </row>
    <row r="45" spans="1:26" ht="27.95">
      <c r="A45" s="8"/>
      <c r="B45" s="322" t="s">
        <v>236</v>
      </c>
      <c r="C45" s="717">
        <f t="shared" si="12"/>
        <v>0</v>
      </c>
      <c r="D45" s="711">
        <f t="shared" si="12"/>
        <v>0</v>
      </c>
      <c r="E45" s="717">
        <f t="shared" si="12"/>
        <v>0</v>
      </c>
      <c r="F45" s="711">
        <f t="shared" si="12"/>
        <v>0</v>
      </c>
      <c r="G45" s="717">
        <f t="shared" si="12"/>
        <v>0</v>
      </c>
      <c r="H45" s="711">
        <f t="shared" si="12"/>
        <v>0</v>
      </c>
      <c r="I45" s="717">
        <f t="shared" si="12"/>
        <v>0</v>
      </c>
      <c r="J45" s="711">
        <f t="shared" si="12"/>
        <v>0</v>
      </c>
      <c r="K45" s="8"/>
      <c r="L45" s="8"/>
      <c r="M45" s="8"/>
      <c r="N45" s="8"/>
      <c r="O45" s="8"/>
      <c r="P45" s="8"/>
      <c r="Q45" s="8"/>
      <c r="R45" s="8"/>
      <c r="S45" s="8"/>
      <c r="T45" s="8"/>
      <c r="U45" s="8"/>
      <c r="V45" s="8"/>
      <c r="W45" s="8"/>
      <c r="X45" s="8"/>
      <c r="Y45" s="8"/>
      <c r="Z45" s="8"/>
    </row>
    <row r="46" spans="1:26" ht="27.95">
      <c r="A46" s="8"/>
      <c r="B46" s="318" t="s">
        <v>238</v>
      </c>
      <c r="C46" s="715">
        <f t="shared" si="12"/>
        <v>0</v>
      </c>
      <c r="D46" s="709">
        <f t="shared" si="12"/>
        <v>0</v>
      </c>
      <c r="E46" s="715">
        <f t="shared" si="12"/>
        <v>0</v>
      </c>
      <c r="F46" s="709">
        <f t="shared" si="12"/>
        <v>0</v>
      </c>
      <c r="G46" s="715">
        <f t="shared" si="12"/>
        <v>0</v>
      </c>
      <c r="H46" s="709">
        <f t="shared" si="12"/>
        <v>0</v>
      </c>
      <c r="I46" s="715">
        <f t="shared" si="12"/>
        <v>0</v>
      </c>
      <c r="J46" s="709">
        <f t="shared" si="12"/>
        <v>0</v>
      </c>
      <c r="K46" s="8"/>
      <c r="L46" s="8"/>
      <c r="M46" s="8"/>
      <c r="N46" s="8"/>
      <c r="O46" s="8"/>
      <c r="P46" s="8"/>
      <c r="Q46" s="8"/>
      <c r="R46" s="8"/>
      <c r="S46" s="8"/>
      <c r="T46" s="8"/>
      <c r="U46" s="8"/>
      <c r="V46" s="8"/>
      <c r="W46" s="8"/>
      <c r="X46" s="8"/>
      <c r="Y46" s="8"/>
      <c r="Z46" s="8"/>
    </row>
    <row r="47" spans="1:26">
      <c r="A47" s="8"/>
      <c r="B47" s="321" t="s">
        <v>234</v>
      </c>
      <c r="C47" s="716">
        <f t="shared" si="12"/>
        <v>0</v>
      </c>
      <c r="D47" s="710">
        <f t="shared" si="12"/>
        <v>0</v>
      </c>
      <c r="E47" s="716">
        <f t="shared" si="12"/>
        <v>0</v>
      </c>
      <c r="F47" s="710">
        <f t="shared" si="12"/>
        <v>0</v>
      </c>
      <c r="G47" s="716">
        <f t="shared" si="12"/>
        <v>0</v>
      </c>
      <c r="H47" s="710">
        <f t="shared" si="12"/>
        <v>0</v>
      </c>
      <c r="I47" s="716">
        <f t="shared" si="12"/>
        <v>0</v>
      </c>
      <c r="J47" s="710">
        <f t="shared" si="12"/>
        <v>0</v>
      </c>
      <c r="K47" s="8"/>
      <c r="L47" s="8"/>
      <c r="M47" s="8"/>
      <c r="N47" s="8"/>
      <c r="O47" s="8"/>
      <c r="P47" s="8"/>
      <c r="Q47" s="8"/>
      <c r="R47" s="8"/>
      <c r="S47" s="8"/>
      <c r="T47" s="8"/>
      <c r="U47" s="8"/>
      <c r="V47" s="8"/>
      <c r="W47" s="8"/>
      <c r="X47" s="8"/>
      <c r="Y47" s="8"/>
      <c r="Z47" s="8"/>
    </row>
    <row r="48" spans="1:26">
      <c r="A48" s="8"/>
      <c r="B48" s="321" t="s">
        <v>235</v>
      </c>
      <c r="C48" s="716">
        <f t="shared" si="12"/>
        <v>0</v>
      </c>
      <c r="D48" s="710">
        <f t="shared" si="12"/>
        <v>0</v>
      </c>
      <c r="E48" s="716">
        <f t="shared" si="12"/>
        <v>0</v>
      </c>
      <c r="F48" s="710">
        <f t="shared" si="12"/>
        <v>0</v>
      </c>
      <c r="G48" s="716">
        <f t="shared" si="12"/>
        <v>0</v>
      </c>
      <c r="H48" s="710">
        <f t="shared" si="12"/>
        <v>0</v>
      </c>
      <c r="I48" s="716">
        <f t="shared" si="12"/>
        <v>0</v>
      </c>
      <c r="J48" s="710">
        <f t="shared" si="12"/>
        <v>0</v>
      </c>
      <c r="K48" s="8"/>
      <c r="L48" s="8"/>
      <c r="M48" s="8"/>
      <c r="N48" s="8"/>
      <c r="O48" s="8"/>
      <c r="P48" s="8"/>
      <c r="Q48" s="8"/>
      <c r="R48" s="8"/>
      <c r="S48" s="8"/>
      <c r="T48" s="8"/>
      <c r="U48" s="8"/>
      <c r="V48" s="8"/>
      <c r="W48" s="8"/>
      <c r="X48" s="8"/>
      <c r="Y48" s="8"/>
      <c r="Z48" s="8"/>
    </row>
    <row r="49" spans="1:26" ht="27.95">
      <c r="A49" s="8"/>
      <c r="B49" s="322" t="s">
        <v>236</v>
      </c>
      <c r="C49" s="717">
        <f t="shared" si="12"/>
        <v>0</v>
      </c>
      <c r="D49" s="711">
        <f t="shared" si="12"/>
        <v>0</v>
      </c>
      <c r="E49" s="717">
        <f t="shared" si="12"/>
        <v>0</v>
      </c>
      <c r="F49" s="711">
        <f t="shared" si="12"/>
        <v>0</v>
      </c>
      <c r="G49" s="717">
        <f t="shared" si="12"/>
        <v>0</v>
      </c>
      <c r="H49" s="711">
        <f t="shared" si="12"/>
        <v>0</v>
      </c>
      <c r="I49" s="717">
        <f t="shared" si="12"/>
        <v>0</v>
      </c>
      <c r="J49" s="711">
        <f t="shared" si="12"/>
        <v>0</v>
      </c>
      <c r="K49" s="8"/>
      <c r="L49" s="8"/>
      <c r="M49" s="8"/>
      <c r="N49" s="8"/>
      <c r="O49" s="8"/>
      <c r="P49" s="8"/>
      <c r="Q49" s="8"/>
      <c r="R49" s="8"/>
      <c r="S49" s="8"/>
      <c r="T49" s="8"/>
      <c r="U49" s="8"/>
      <c r="V49" s="8"/>
      <c r="W49" s="8"/>
      <c r="X49" s="8"/>
      <c r="Y49" s="8"/>
      <c r="Z49" s="8"/>
    </row>
    <row r="50" spans="1:26">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sheetData>
  <mergeCells count="9">
    <mergeCell ref="F3:G3"/>
    <mergeCell ref="F4:G4"/>
    <mergeCell ref="G9:H9"/>
    <mergeCell ref="I9:J9"/>
    <mergeCell ref="C9:D9"/>
    <mergeCell ref="E9:F9"/>
    <mergeCell ref="C4:D4"/>
    <mergeCell ref="C5:D5"/>
    <mergeCell ref="C7:F7"/>
  </mergeCells>
  <dataValidations count="1">
    <dataValidation allowBlank="1" showInputMessage="1" showErrorMessage="1" promptTitle="Formula controlled cells" prompt="Do not type in this cell_x000a_Do not change the formula" sqref="C38:J49 C20:J20 C33:J33 C12:J16 C25:J29" xr:uid="{C1781CF3-DDDC-4651-85B0-3EE01B7A1868}"/>
  </dataValidations>
  <hyperlinks>
    <hyperlink ref="B1" location="Contents!A1" display="Back to Contents" xr:uid="{E8C258E5-050E-4F5C-8E32-B0E553175BB8}"/>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87C86-D384-45E4-83BB-A03322EBC327}">
  <sheetPr>
    <tabColor rgb="FFFFF2CC"/>
  </sheetPr>
  <dimension ref="A1:BT104"/>
  <sheetViews>
    <sheetView topLeftCell="A22" zoomScale="80" zoomScaleNormal="80" workbookViewId="0">
      <selection activeCell="C1" sqref="C1:J1048576"/>
    </sheetView>
  </sheetViews>
  <sheetFormatPr defaultColWidth="8.7109375" defaultRowHeight="14.1"/>
  <cols>
    <col min="1" max="1" width="8.7109375" style="2" customWidth="1"/>
    <col min="2" max="2" width="20.7109375" style="2" customWidth="1"/>
    <col min="3" max="10" width="26.85546875" style="2" customWidth="1"/>
    <col min="11" max="15" width="24.42578125" style="2" customWidth="1"/>
    <col min="16" max="16384" width="8.7109375" style="2"/>
  </cols>
  <sheetData>
    <row r="1" spans="1:26" s="8" customFormat="1">
      <c r="B1" s="302" t="s">
        <v>58</v>
      </c>
    </row>
    <row r="2" spans="1:26" ht="14.45" thickBot="1">
      <c r="A2" s="8"/>
      <c r="B2" s="8"/>
      <c r="C2" s="8"/>
      <c r="D2" s="8"/>
      <c r="E2" s="8"/>
      <c r="F2" s="8"/>
      <c r="G2" s="8"/>
      <c r="H2" s="8"/>
      <c r="I2" s="8"/>
      <c r="J2" s="8"/>
      <c r="K2" s="8"/>
      <c r="L2" s="8"/>
      <c r="M2" s="8"/>
      <c r="N2" s="8"/>
      <c r="O2" s="8"/>
      <c r="P2" s="8"/>
      <c r="Q2" s="8"/>
      <c r="R2" s="8"/>
      <c r="S2" s="8"/>
      <c r="T2" s="8"/>
      <c r="U2" s="8"/>
      <c r="V2" s="8"/>
      <c r="W2" s="8"/>
      <c r="X2" s="8"/>
      <c r="Y2" s="8"/>
      <c r="Z2" s="8"/>
    </row>
    <row r="3" spans="1:26" ht="18.600000000000001" thickBot="1">
      <c r="A3" s="8"/>
      <c r="B3" s="721" t="s">
        <v>48</v>
      </c>
      <c r="C3" s="722"/>
      <c r="D3" s="723"/>
      <c r="E3" s="65"/>
      <c r="F3" s="951" t="s">
        <v>230</v>
      </c>
      <c r="G3" s="952"/>
      <c r="H3" s="8"/>
      <c r="I3" s="8"/>
      <c r="J3" s="8"/>
      <c r="K3" s="8"/>
      <c r="L3" s="8"/>
      <c r="M3" s="8"/>
      <c r="N3" s="8"/>
      <c r="O3" s="8"/>
      <c r="P3" s="8"/>
      <c r="Q3" s="8"/>
      <c r="R3" s="8"/>
      <c r="S3" s="8"/>
      <c r="T3" s="8"/>
      <c r="U3" s="8"/>
      <c r="V3" s="8"/>
      <c r="W3" s="8"/>
      <c r="X3" s="8"/>
    </row>
    <row r="4" spans="1:26" ht="14.45" thickBot="1">
      <c r="A4" s="8"/>
      <c r="B4" s="36" t="s">
        <v>1</v>
      </c>
      <c r="C4" s="903" t="str">
        <f>Guidance!C4</f>
        <v>AD0091</v>
      </c>
      <c r="D4" s="904"/>
      <c r="E4" s="9"/>
      <c r="F4" s="953" t="str">
        <f>Guidance!D15</f>
        <v>£ GBP</v>
      </c>
      <c r="G4" s="954"/>
      <c r="H4" s="8"/>
      <c r="I4" s="8"/>
      <c r="J4" s="8"/>
      <c r="K4" s="8"/>
      <c r="L4" s="8"/>
      <c r="M4" s="8"/>
      <c r="N4" s="8"/>
      <c r="O4" s="8"/>
      <c r="P4" s="8"/>
      <c r="Q4" s="8"/>
      <c r="R4" s="8"/>
      <c r="S4" s="8"/>
      <c r="T4" s="8"/>
      <c r="U4" s="8"/>
      <c r="V4" s="8"/>
      <c r="W4" s="8"/>
      <c r="X4" s="8"/>
    </row>
    <row r="5" spans="1:26" ht="14.45" thickBot="1">
      <c r="A5" s="8"/>
      <c r="B5" s="93" t="s">
        <v>3</v>
      </c>
      <c r="C5" s="905"/>
      <c r="D5" s="906"/>
      <c r="E5" s="9"/>
      <c r="F5" s="9"/>
      <c r="G5" s="8"/>
      <c r="H5" s="8"/>
      <c r="I5" s="8"/>
      <c r="J5" s="8"/>
      <c r="K5" s="8"/>
      <c r="L5" s="8"/>
      <c r="M5" s="8"/>
      <c r="N5" s="8"/>
      <c r="O5" s="8"/>
      <c r="P5" s="8"/>
      <c r="Q5" s="8"/>
      <c r="R5" s="8"/>
      <c r="S5" s="8"/>
      <c r="T5" s="8"/>
      <c r="U5" s="8"/>
      <c r="V5" s="8"/>
      <c r="W5" s="8"/>
      <c r="X5" s="8"/>
      <c r="Y5" s="8"/>
      <c r="Z5" s="8"/>
    </row>
    <row r="6" spans="1:26">
      <c r="A6" s="8"/>
      <c r="B6" s="8"/>
      <c r="C6" s="8"/>
      <c r="D6" s="8"/>
      <c r="E6" s="8"/>
      <c r="F6" s="8"/>
      <c r="G6" s="8"/>
      <c r="H6" s="8"/>
      <c r="I6" s="8"/>
      <c r="J6" s="8"/>
      <c r="K6" s="8"/>
      <c r="L6" s="8"/>
      <c r="M6" s="8"/>
      <c r="N6" s="8"/>
      <c r="O6" s="8"/>
      <c r="P6" s="8"/>
      <c r="Q6" s="8"/>
      <c r="R6" s="8"/>
      <c r="S6" s="8"/>
      <c r="T6" s="8"/>
      <c r="U6" s="8"/>
      <c r="V6" s="8"/>
      <c r="W6" s="8"/>
      <c r="X6" s="8"/>
      <c r="Y6" s="8"/>
      <c r="Z6" s="8"/>
    </row>
    <row r="7" spans="1:26" ht="14.45">
      <c r="A7" s="8"/>
      <c r="B7" s="8"/>
      <c r="C7" s="519" t="s">
        <v>241</v>
      </c>
      <c r="D7" s="520"/>
      <c r="E7" s="520"/>
      <c r="F7" s="466"/>
      <c r="G7" s="467"/>
      <c r="H7" s="8"/>
      <c r="I7" s="8"/>
      <c r="J7" s="8"/>
      <c r="K7" s="8"/>
      <c r="L7" s="8"/>
      <c r="M7" s="8"/>
      <c r="N7" s="8"/>
      <c r="O7" s="8"/>
      <c r="P7" s="8"/>
      <c r="Q7" s="8"/>
      <c r="R7" s="8"/>
      <c r="S7" s="8"/>
      <c r="T7" s="8"/>
      <c r="U7" s="8"/>
      <c r="V7" s="8"/>
      <c r="W7" s="8"/>
      <c r="X7" s="8"/>
      <c r="Y7" s="8"/>
      <c r="Z7" s="8"/>
    </row>
    <row r="8" spans="1:26" ht="14.45">
      <c r="A8" s="8"/>
      <c r="B8" s="8"/>
      <c r="C8" s="521" t="s">
        <v>242</v>
      </c>
      <c r="D8" s="522"/>
      <c r="E8" s="522"/>
      <c r="F8" s="468"/>
      <c r="G8" s="469"/>
      <c r="H8" s="8"/>
      <c r="I8" s="8"/>
      <c r="J8" s="8"/>
      <c r="K8" s="8"/>
      <c r="L8" s="8"/>
      <c r="M8" s="8"/>
      <c r="N8" s="8"/>
      <c r="O8" s="8"/>
      <c r="P8" s="8"/>
      <c r="Q8" s="8"/>
      <c r="R8" s="8"/>
      <c r="S8" s="8"/>
      <c r="T8" s="8"/>
      <c r="U8" s="8"/>
      <c r="V8" s="8"/>
      <c r="W8" s="8"/>
      <c r="X8" s="8"/>
      <c r="Y8" s="8"/>
      <c r="Z8" s="8"/>
    </row>
    <row r="9" spans="1:26" ht="15" thickBot="1">
      <c r="A9" s="8"/>
      <c r="B9" s="8"/>
      <c r="C9" s="84"/>
      <c r="D9" s="8"/>
      <c r="E9" s="8"/>
      <c r="F9" s="8"/>
      <c r="G9" s="8"/>
      <c r="H9" s="8"/>
      <c r="I9" s="8"/>
      <c r="J9" s="8"/>
      <c r="K9" s="8"/>
      <c r="L9" s="8"/>
      <c r="M9" s="8"/>
      <c r="N9" s="8"/>
      <c r="O9" s="8"/>
      <c r="P9" s="8"/>
      <c r="Q9" s="8"/>
      <c r="R9" s="8"/>
      <c r="S9" s="8"/>
      <c r="T9" s="8"/>
      <c r="U9" s="8"/>
      <c r="V9" s="8"/>
      <c r="W9" s="8"/>
      <c r="X9" s="8"/>
      <c r="Y9" s="8"/>
      <c r="Z9" s="8"/>
    </row>
    <row r="10" spans="1:26">
      <c r="A10" s="8"/>
      <c r="B10" s="8"/>
      <c r="C10" s="955">
        <v>2022</v>
      </c>
      <c r="D10" s="956"/>
      <c r="E10" s="955">
        <v>2023</v>
      </c>
      <c r="F10" s="956"/>
      <c r="G10" s="955">
        <v>2024</v>
      </c>
      <c r="H10" s="956"/>
      <c r="I10" s="955" t="s">
        <v>156</v>
      </c>
      <c r="J10" s="956"/>
      <c r="K10" s="8"/>
      <c r="L10" s="8"/>
      <c r="M10" s="8"/>
      <c r="N10" s="8"/>
      <c r="O10" s="8"/>
      <c r="P10" s="8"/>
      <c r="Q10" s="8"/>
      <c r="R10" s="8"/>
      <c r="S10" s="8"/>
      <c r="T10" s="8"/>
      <c r="U10" s="8"/>
      <c r="V10" s="8"/>
      <c r="W10" s="8"/>
      <c r="X10" s="8"/>
      <c r="Y10" s="8"/>
      <c r="Z10" s="8"/>
    </row>
    <row r="11" spans="1:26" ht="28.5" thickBot="1">
      <c r="A11" s="8"/>
      <c r="B11" s="8"/>
      <c r="C11" s="326" t="s">
        <v>243</v>
      </c>
      <c r="D11" s="518" t="s">
        <v>244</v>
      </c>
      <c r="E11" s="644" t="s">
        <v>243</v>
      </c>
      <c r="F11" s="518" t="s">
        <v>244</v>
      </c>
      <c r="G11" s="644" t="s">
        <v>243</v>
      </c>
      <c r="H11" s="518" t="s">
        <v>244</v>
      </c>
      <c r="I11" s="327" t="s">
        <v>243</v>
      </c>
      <c r="J11" s="518" t="s">
        <v>244</v>
      </c>
      <c r="K11" s="8"/>
      <c r="L11" s="8"/>
      <c r="M11" s="8"/>
      <c r="N11" s="8"/>
      <c r="O11" s="8"/>
      <c r="P11" s="8"/>
      <c r="Q11" s="8"/>
      <c r="R11" s="8"/>
      <c r="S11" s="8"/>
      <c r="T11" s="8"/>
      <c r="U11" s="8"/>
      <c r="V11" s="8"/>
      <c r="W11" s="8"/>
      <c r="X11" s="8"/>
      <c r="Y11" s="8"/>
      <c r="Z11" s="8"/>
    </row>
    <row r="12" spans="1:26">
      <c r="A12" s="8"/>
      <c r="B12" s="317" t="s">
        <v>245</v>
      </c>
      <c r="C12" s="552"/>
      <c r="D12" s="553"/>
      <c r="E12" s="554"/>
      <c r="F12" s="553"/>
      <c r="G12" s="554"/>
      <c r="H12" s="553"/>
      <c r="I12" s="554"/>
      <c r="J12" s="553"/>
      <c r="K12" s="8"/>
      <c r="L12" s="8"/>
      <c r="M12" s="8"/>
      <c r="N12" s="8"/>
      <c r="O12" s="8"/>
      <c r="P12" s="8"/>
      <c r="Q12" s="8"/>
      <c r="R12" s="8"/>
      <c r="S12" s="8"/>
      <c r="T12" s="8"/>
      <c r="U12" s="8"/>
      <c r="V12" s="8"/>
      <c r="W12" s="8"/>
      <c r="X12" s="8"/>
      <c r="Y12" s="8"/>
      <c r="Z12" s="8"/>
    </row>
    <row r="13" spans="1:26" ht="42">
      <c r="A13" s="8"/>
      <c r="B13" s="319" t="s">
        <v>246</v>
      </c>
      <c r="C13" s="555"/>
      <c r="D13" s="553"/>
      <c r="E13" s="554"/>
      <c r="F13" s="553"/>
      <c r="G13" s="554"/>
      <c r="H13" s="553"/>
      <c r="I13" s="554"/>
      <c r="J13" s="553"/>
      <c r="K13" s="8"/>
      <c r="L13" s="8"/>
      <c r="M13" s="8"/>
      <c r="N13" s="8"/>
      <c r="O13" s="8"/>
      <c r="P13" s="8"/>
      <c r="Q13" s="8"/>
      <c r="R13" s="8"/>
      <c r="S13" s="8"/>
      <c r="T13" s="8"/>
      <c r="U13" s="8"/>
      <c r="V13" s="8"/>
      <c r="W13" s="8"/>
      <c r="X13" s="8"/>
      <c r="Y13" s="8"/>
      <c r="Z13" s="8"/>
    </row>
    <row r="14" spans="1:26" ht="14.45" thickBot="1">
      <c r="A14" s="8"/>
      <c r="B14" s="323" t="s">
        <v>247</v>
      </c>
      <c r="C14" s="556">
        <f t="shared" ref="C14:J14" si="0">C12-C13</f>
        <v>0</v>
      </c>
      <c r="D14" s="557">
        <f t="shared" si="0"/>
        <v>0</v>
      </c>
      <c r="E14" s="558">
        <f t="shared" si="0"/>
        <v>0</v>
      </c>
      <c r="F14" s="557">
        <f t="shared" si="0"/>
        <v>0</v>
      </c>
      <c r="G14" s="558">
        <f t="shared" si="0"/>
        <v>0</v>
      </c>
      <c r="H14" s="557">
        <f t="shared" si="0"/>
        <v>0</v>
      </c>
      <c r="I14" s="558">
        <f t="shared" si="0"/>
        <v>0</v>
      </c>
      <c r="J14" s="557">
        <f t="shared" si="0"/>
        <v>0</v>
      </c>
      <c r="K14" s="8"/>
      <c r="L14" s="8"/>
      <c r="M14" s="8"/>
      <c r="N14" s="8"/>
      <c r="O14" s="8"/>
      <c r="P14" s="8"/>
      <c r="Q14" s="8"/>
      <c r="R14" s="8"/>
      <c r="S14" s="8"/>
      <c r="T14" s="8"/>
      <c r="U14" s="8"/>
      <c r="V14" s="8"/>
      <c r="W14" s="8"/>
      <c r="X14" s="8"/>
      <c r="Y14" s="8"/>
      <c r="Z14" s="8"/>
    </row>
    <row r="15" spans="1:26">
      <c r="A15" s="8"/>
      <c r="B15" s="324" t="s">
        <v>248</v>
      </c>
      <c r="C15" s="554"/>
      <c r="D15" s="559"/>
      <c r="E15" s="560"/>
      <c r="F15" s="559"/>
      <c r="G15" s="560"/>
      <c r="H15" s="559"/>
      <c r="I15" s="560"/>
      <c r="J15" s="559"/>
      <c r="K15" s="8"/>
      <c r="L15" s="8"/>
      <c r="M15" s="8"/>
      <c r="N15" s="8"/>
      <c r="O15" s="8"/>
      <c r="P15" s="8"/>
      <c r="Q15" s="8"/>
      <c r="R15" s="8"/>
      <c r="S15" s="8"/>
      <c r="T15" s="8"/>
      <c r="U15" s="8"/>
      <c r="V15" s="8"/>
      <c r="W15" s="8"/>
      <c r="X15" s="8"/>
      <c r="Y15" s="8"/>
      <c r="Z15" s="8"/>
    </row>
    <row r="16" spans="1:26">
      <c r="A16" s="8"/>
      <c r="B16" s="321" t="s">
        <v>249</v>
      </c>
      <c r="C16" s="554"/>
      <c r="D16" s="553"/>
      <c r="E16" s="554"/>
      <c r="F16" s="553"/>
      <c r="G16" s="554"/>
      <c r="H16" s="553"/>
      <c r="I16" s="554"/>
      <c r="J16" s="553"/>
      <c r="K16" s="8"/>
      <c r="L16" s="8"/>
      <c r="M16" s="8"/>
      <c r="N16" s="8"/>
      <c r="O16" s="8"/>
      <c r="P16" s="8"/>
      <c r="Q16" s="8"/>
      <c r="R16" s="8"/>
      <c r="S16" s="8"/>
      <c r="T16" s="8"/>
      <c r="U16" s="8"/>
      <c r="V16" s="8"/>
      <c r="W16" s="8"/>
      <c r="X16" s="8"/>
      <c r="Y16" s="8"/>
      <c r="Z16" s="8"/>
    </row>
    <row r="17" spans="1:26">
      <c r="A17" s="8"/>
      <c r="B17" s="321" t="s">
        <v>250</v>
      </c>
      <c r="C17" s="554"/>
      <c r="D17" s="553"/>
      <c r="E17" s="554"/>
      <c r="F17" s="553"/>
      <c r="G17" s="554"/>
      <c r="H17" s="553"/>
      <c r="I17" s="554"/>
      <c r="J17" s="553"/>
      <c r="K17" s="8"/>
      <c r="L17" s="8"/>
      <c r="M17" s="8"/>
      <c r="N17" s="8"/>
      <c r="O17" s="8"/>
      <c r="P17" s="8"/>
      <c r="Q17" s="8"/>
      <c r="R17" s="8"/>
      <c r="S17" s="8"/>
      <c r="T17" s="8"/>
      <c r="U17" s="8"/>
      <c r="V17" s="8"/>
      <c r="W17" s="8"/>
      <c r="X17" s="8"/>
      <c r="Y17" s="8"/>
      <c r="Z17" s="8"/>
    </row>
    <row r="18" spans="1:26" ht="27.95">
      <c r="A18" s="8"/>
      <c r="B18" s="321" t="s">
        <v>251</v>
      </c>
      <c r="C18" s="554"/>
      <c r="D18" s="553"/>
      <c r="E18" s="554"/>
      <c r="F18" s="553"/>
      <c r="G18" s="554"/>
      <c r="H18" s="553"/>
      <c r="I18" s="554"/>
      <c r="J18" s="553"/>
      <c r="K18" s="8"/>
      <c r="L18" s="8"/>
      <c r="M18" s="8"/>
      <c r="N18" s="8"/>
      <c r="O18" s="8"/>
      <c r="P18" s="8"/>
      <c r="Q18" s="8"/>
      <c r="R18" s="8"/>
      <c r="S18" s="8"/>
      <c r="T18" s="8"/>
      <c r="U18" s="8"/>
      <c r="V18" s="8"/>
      <c r="W18" s="8"/>
      <c r="X18" s="8"/>
      <c r="Y18" s="8"/>
      <c r="Z18" s="8"/>
    </row>
    <row r="19" spans="1:26" ht="27.95">
      <c r="A19" s="8"/>
      <c r="B19" s="321" t="s">
        <v>252</v>
      </c>
      <c r="C19" s="554"/>
      <c r="D19" s="553"/>
      <c r="E19" s="554"/>
      <c r="F19" s="553"/>
      <c r="G19" s="554"/>
      <c r="H19" s="553"/>
      <c r="I19" s="554"/>
      <c r="J19" s="553"/>
      <c r="K19" s="8"/>
      <c r="L19" s="8"/>
      <c r="M19" s="8"/>
      <c r="N19" s="8"/>
      <c r="O19" s="8"/>
      <c r="P19" s="8"/>
      <c r="Q19" s="8"/>
      <c r="R19" s="8"/>
      <c r="S19" s="8"/>
      <c r="T19" s="8"/>
      <c r="U19" s="8"/>
      <c r="V19" s="8"/>
      <c r="W19" s="8"/>
      <c r="X19" s="8"/>
      <c r="Y19" s="8"/>
      <c r="Z19" s="8"/>
    </row>
    <row r="20" spans="1:26" ht="14.45" thickBot="1">
      <c r="A20" s="8"/>
      <c r="B20" s="325" t="s">
        <v>253</v>
      </c>
      <c r="C20" s="558">
        <f t="shared" ref="C20:J20" si="1">SUM(C15:C19)</f>
        <v>0</v>
      </c>
      <c r="D20" s="557">
        <f t="shared" si="1"/>
        <v>0</v>
      </c>
      <c r="E20" s="558">
        <f t="shared" si="1"/>
        <v>0</v>
      </c>
      <c r="F20" s="557">
        <f t="shared" si="1"/>
        <v>0</v>
      </c>
      <c r="G20" s="558">
        <f t="shared" si="1"/>
        <v>0</v>
      </c>
      <c r="H20" s="557">
        <f t="shared" si="1"/>
        <v>0</v>
      </c>
      <c r="I20" s="558">
        <f t="shared" si="1"/>
        <v>0</v>
      </c>
      <c r="J20" s="557">
        <f t="shared" si="1"/>
        <v>0</v>
      </c>
      <c r="K20" s="8"/>
      <c r="L20" s="8"/>
      <c r="M20" s="8"/>
      <c r="N20" s="8"/>
      <c r="O20" s="8"/>
      <c r="P20" s="8"/>
      <c r="Q20" s="8"/>
      <c r="R20" s="8"/>
      <c r="S20" s="8"/>
      <c r="T20" s="8"/>
      <c r="U20" s="8"/>
      <c r="V20" s="8"/>
      <c r="W20" s="8"/>
      <c r="X20" s="8"/>
      <c r="Y20" s="8"/>
      <c r="Z20" s="8"/>
    </row>
    <row r="21" spans="1:26">
      <c r="A21" s="8"/>
      <c r="B21" s="318" t="s">
        <v>254</v>
      </c>
      <c r="C21" s="561">
        <f>C14-C20</f>
        <v>0</v>
      </c>
      <c r="D21" s="562">
        <f t="shared" ref="D21:J21" si="2">D20-D14</f>
        <v>0</v>
      </c>
      <c r="E21" s="561">
        <f t="shared" si="2"/>
        <v>0</v>
      </c>
      <c r="F21" s="562">
        <f t="shared" si="2"/>
        <v>0</v>
      </c>
      <c r="G21" s="561">
        <f t="shared" si="2"/>
        <v>0</v>
      </c>
      <c r="H21" s="562">
        <f t="shared" si="2"/>
        <v>0</v>
      </c>
      <c r="I21" s="561">
        <f t="shared" si="2"/>
        <v>0</v>
      </c>
      <c r="J21" s="562">
        <f t="shared" si="2"/>
        <v>0</v>
      </c>
      <c r="K21" s="8"/>
      <c r="L21" s="8"/>
      <c r="M21" s="8"/>
      <c r="N21" s="8"/>
      <c r="O21" s="8"/>
      <c r="P21" s="8"/>
      <c r="Q21" s="8"/>
      <c r="R21" s="8"/>
      <c r="S21" s="8"/>
      <c r="T21" s="8"/>
      <c r="U21" s="8"/>
      <c r="V21" s="8"/>
      <c r="W21" s="8"/>
      <c r="X21" s="8"/>
      <c r="Y21" s="8"/>
      <c r="Z21" s="8"/>
    </row>
    <row r="22" spans="1:26">
      <c r="A22" s="8"/>
      <c r="B22" s="321" t="s">
        <v>255</v>
      </c>
      <c r="C22" s="554"/>
      <c r="D22" s="553"/>
      <c r="E22" s="554"/>
      <c r="F22" s="553"/>
      <c r="G22" s="554"/>
      <c r="H22" s="553"/>
      <c r="I22" s="554"/>
      <c r="J22" s="553"/>
      <c r="K22" s="8"/>
      <c r="L22" s="8"/>
      <c r="M22" s="8"/>
      <c r="N22" s="8"/>
      <c r="O22" s="8"/>
      <c r="P22" s="8"/>
      <c r="Q22" s="8"/>
      <c r="R22" s="8"/>
      <c r="S22" s="8"/>
      <c r="T22" s="8"/>
      <c r="U22" s="8"/>
      <c r="V22" s="8"/>
      <c r="W22" s="8"/>
      <c r="X22" s="8"/>
      <c r="Y22" s="8"/>
      <c r="Z22" s="8"/>
    </row>
    <row r="23" spans="1:26" ht="27.95">
      <c r="A23" s="8"/>
      <c r="B23" s="321" t="s">
        <v>256</v>
      </c>
      <c r="C23" s="554"/>
      <c r="D23" s="553"/>
      <c r="E23" s="554"/>
      <c r="F23" s="553"/>
      <c r="G23" s="554"/>
      <c r="H23" s="553"/>
      <c r="I23" s="554"/>
      <c r="J23" s="553"/>
      <c r="K23" s="8"/>
      <c r="L23" s="8"/>
      <c r="M23" s="8"/>
      <c r="N23" s="8"/>
      <c r="O23" s="8"/>
      <c r="P23" s="8"/>
      <c r="Q23" s="8"/>
      <c r="R23" s="8"/>
      <c r="S23" s="8"/>
      <c r="T23" s="8"/>
      <c r="U23" s="8"/>
      <c r="V23" s="8"/>
      <c r="W23" s="8"/>
      <c r="X23" s="8"/>
      <c r="Y23" s="8"/>
      <c r="Z23" s="8"/>
    </row>
    <row r="24" spans="1:26">
      <c r="A24" s="8"/>
      <c r="B24" s="321" t="s">
        <v>257</v>
      </c>
      <c r="C24" s="554"/>
      <c r="D24" s="553"/>
      <c r="E24" s="554"/>
      <c r="F24" s="553"/>
      <c r="G24" s="554"/>
      <c r="H24" s="553"/>
      <c r="I24" s="554"/>
      <c r="J24" s="553"/>
      <c r="K24" s="8"/>
      <c r="L24" s="8"/>
      <c r="M24" s="8"/>
      <c r="N24" s="8"/>
      <c r="O24" s="8"/>
      <c r="P24" s="8"/>
      <c r="Q24" s="8"/>
      <c r="R24" s="8"/>
      <c r="S24" s="8"/>
      <c r="T24" s="8"/>
      <c r="U24" s="8"/>
      <c r="V24" s="8"/>
      <c r="W24" s="8"/>
      <c r="X24" s="8"/>
      <c r="Y24" s="8"/>
      <c r="Z24" s="8"/>
    </row>
    <row r="25" spans="1:26" ht="14.45" thickBot="1">
      <c r="A25" s="8"/>
      <c r="B25" s="325" t="s">
        <v>258</v>
      </c>
      <c r="C25" s="558">
        <f t="shared" ref="C25:J25" si="3">SUM(C22:C24)</f>
        <v>0</v>
      </c>
      <c r="D25" s="557">
        <f t="shared" si="3"/>
        <v>0</v>
      </c>
      <c r="E25" s="558">
        <f t="shared" si="3"/>
        <v>0</v>
      </c>
      <c r="F25" s="557">
        <f t="shared" si="3"/>
        <v>0</v>
      </c>
      <c r="G25" s="558">
        <f t="shared" si="3"/>
        <v>0</v>
      </c>
      <c r="H25" s="557">
        <f t="shared" si="3"/>
        <v>0</v>
      </c>
      <c r="I25" s="558">
        <f t="shared" si="3"/>
        <v>0</v>
      </c>
      <c r="J25" s="557">
        <f t="shared" si="3"/>
        <v>0</v>
      </c>
      <c r="K25" s="8"/>
      <c r="L25" s="8"/>
      <c r="M25" s="8"/>
      <c r="N25" s="8"/>
      <c r="O25" s="8"/>
      <c r="P25" s="8"/>
      <c r="Q25" s="8"/>
      <c r="R25" s="8"/>
      <c r="S25" s="8"/>
      <c r="T25" s="8"/>
      <c r="U25" s="8"/>
      <c r="V25" s="8"/>
      <c r="W25" s="8"/>
      <c r="X25" s="8"/>
      <c r="Y25" s="8"/>
      <c r="Z25" s="8"/>
    </row>
    <row r="26" spans="1:26" ht="27.95">
      <c r="A26" s="8"/>
      <c r="B26" s="317" t="s">
        <v>259</v>
      </c>
      <c r="C26" s="561">
        <f t="shared" ref="C26:J26" si="4">C21-C25</f>
        <v>0</v>
      </c>
      <c r="D26" s="562">
        <f t="shared" si="4"/>
        <v>0</v>
      </c>
      <c r="E26" s="561">
        <f t="shared" si="4"/>
        <v>0</v>
      </c>
      <c r="F26" s="562">
        <f t="shared" si="4"/>
        <v>0</v>
      </c>
      <c r="G26" s="561">
        <f t="shared" si="4"/>
        <v>0</v>
      </c>
      <c r="H26" s="562">
        <f t="shared" si="4"/>
        <v>0</v>
      </c>
      <c r="I26" s="561">
        <f t="shared" si="4"/>
        <v>0</v>
      </c>
      <c r="J26" s="562">
        <f t="shared" si="4"/>
        <v>0</v>
      </c>
      <c r="K26" s="8"/>
      <c r="L26" s="8"/>
      <c r="M26" s="8"/>
      <c r="N26" s="8"/>
      <c r="O26" s="8"/>
      <c r="P26" s="8"/>
      <c r="Q26" s="8"/>
      <c r="R26" s="8"/>
      <c r="S26" s="8"/>
      <c r="T26" s="8"/>
      <c r="U26" s="8"/>
      <c r="V26" s="8"/>
      <c r="W26" s="8"/>
      <c r="X26" s="8"/>
      <c r="Y26" s="8"/>
      <c r="Z26" s="8"/>
    </row>
    <row r="27" spans="1:26">
      <c r="A27" s="8"/>
      <c r="B27" s="319" t="s">
        <v>260</v>
      </c>
      <c r="C27" s="554"/>
      <c r="D27" s="553"/>
      <c r="E27" s="554"/>
      <c r="F27" s="553"/>
      <c r="G27" s="554"/>
      <c r="H27" s="553"/>
      <c r="I27" s="554"/>
      <c r="J27" s="553"/>
      <c r="K27" s="8"/>
      <c r="L27" s="8"/>
      <c r="M27" s="8"/>
      <c r="N27" s="8"/>
      <c r="O27" s="8"/>
      <c r="P27" s="8"/>
      <c r="Q27" s="8"/>
      <c r="R27" s="8"/>
      <c r="S27" s="8"/>
      <c r="T27" s="8"/>
      <c r="U27" s="8"/>
      <c r="V27" s="8"/>
      <c r="W27" s="8"/>
      <c r="X27" s="8"/>
      <c r="Y27" s="8"/>
      <c r="Z27" s="8"/>
    </row>
    <row r="28" spans="1:26" ht="27.95">
      <c r="A28" s="8"/>
      <c r="B28" s="319" t="s">
        <v>261</v>
      </c>
      <c r="C28" s="554"/>
      <c r="D28" s="553"/>
      <c r="E28" s="554"/>
      <c r="F28" s="553"/>
      <c r="G28" s="554"/>
      <c r="H28" s="553"/>
      <c r="I28" s="554"/>
      <c r="J28" s="553"/>
      <c r="K28" s="8"/>
      <c r="L28" s="8"/>
      <c r="M28" s="8"/>
      <c r="N28" s="8"/>
      <c r="O28" s="8"/>
      <c r="P28" s="8"/>
      <c r="Q28" s="8"/>
      <c r="R28" s="8"/>
      <c r="S28" s="8"/>
      <c r="T28" s="8"/>
      <c r="U28" s="8"/>
      <c r="V28" s="8"/>
      <c r="W28" s="8"/>
      <c r="X28" s="8"/>
      <c r="Y28" s="8"/>
      <c r="Z28" s="8"/>
    </row>
    <row r="29" spans="1:26" ht="56.1">
      <c r="A29" s="8"/>
      <c r="B29" s="357" t="s">
        <v>262</v>
      </c>
      <c r="C29" s="554"/>
      <c r="D29" s="553"/>
      <c r="E29" s="554"/>
      <c r="F29" s="553"/>
      <c r="G29" s="554"/>
      <c r="H29" s="553"/>
      <c r="I29" s="554"/>
      <c r="J29" s="553"/>
      <c r="K29" s="8"/>
      <c r="L29" s="8"/>
      <c r="M29" s="8"/>
      <c r="N29" s="8"/>
      <c r="O29" s="8"/>
      <c r="P29" s="8"/>
      <c r="Q29" s="8"/>
      <c r="R29" s="8"/>
      <c r="S29" s="8"/>
      <c r="T29" s="8"/>
      <c r="U29" s="8"/>
      <c r="V29" s="8"/>
      <c r="W29" s="8"/>
      <c r="X29" s="8"/>
      <c r="Y29" s="8"/>
      <c r="Z29" s="8"/>
    </row>
    <row r="30" spans="1:26" ht="56.1">
      <c r="A30" s="8"/>
      <c r="B30" s="358" t="s">
        <v>263</v>
      </c>
      <c r="C30" s="554"/>
      <c r="D30" s="553"/>
      <c r="E30" s="554"/>
      <c r="F30" s="553"/>
      <c r="G30" s="554"/>
      <c r="H30" s="553"/>
      <c r="I30" s="554"/>
      <c r="J30" s="553"/>
      <c r="K30" s="8"/>
      <c r="L30" s="8"/>
      <c r="M30" s="8"/>
      <c r="N30" s="8"/>
      <c r="O30" s="8"/>
      <c r="P30" s="8"/>
      <c r="Q30" s="8"/>
      <c r="R30" s="8"/>
      <c r="S30" s="8"/>
      <c r="T30" s="8"/>
      <c r="U30" s="8"/>
      <c r="V30" s="8"/>
      <c r="W30" s="8"/>
      <c r="X30" s="8"/>
      <c r="Y30" s="8"/>
      <c r="Z30" s="8"/>
    </row>
    <row r="31" spans="1:26" ht="14.45" thickBot="1">
      <c r="A31" s="8"/>
      <c r="B31" s="325" t="s">
        <v>264</v>
      </c>
      <c r="C31" s="558">
        <f t="shared" ref="C31:J31" si="5">SUM(C26:C30)</f>
        <v>0</v>
      </c>
      <c r="D31" s="557">
        <f t="shared" si="5"/>
        <v>0</v>
      </c>
      <c r="E31" s="558">
        <f t="shared" si="5"/>
        <v>0</v>
      </c>
      <c r="F31" s="557">
        <f t="shared" si="5"/>
        <v>0</v>
      </c>
      <c r="G31" s="558">
        <f t="shared" si="5"/>
        <v>0</v>
      </c>
      <c r="H31" s="557">
        <f t="shared" si="5"/>
        <v>0</v>
      </c>
      <c r="I31" s="558">
        <f t="shared" si="5"/>
        <v>0</v>
      </c>
      <c r="J31" s="557">
        <f t="shared" si="5"/>
        <v>0</v>
      </c>
      <c r="K31" s="8"/>
      <c r="L31" s="8"/>
      <c r="M31" s="8"/>
      <c r="N31" s="8"/>
      <c r="O31" s="8"/>
      <c r="P31" s="8"/>
      <c r="Q31" s="8"/>
      <c r="R31" s="8"/>
      <c r="S31" s="8"/>
      <c r="T31" s="8"/>
      <c r="U31" s="8"/>
      <c r="V31" s="8"/>
      <c r="W31" s="8"/>
      <c r="X31" s="8"/>
      <c r="Y31" s="8"/>
      <c r="Z31" s="8"/>
    </row>
    <row r="32" spans="1:26">
      <c r="A32" s="8"/>
      <c r="B32" s="324" t="s">
        <v>265</v>
      </c>
      <c r="C32" s="560"/>
      <c r="D32" s="559"/>
      <c r="E32" s="560"/>
      <c r="F32" s="559"/>
      <c r="G32" s="560"/>
      <c r="H32" s="559"/>
      <c r="I32" s="560"/>
      <c r="J32" s="559"/>
      <c r="K32" s="8"/>
      <c r="L32" s="8"/>
      <c r="M32" s="8"/>
      <c r="N32" s="8"/>
      <c r="O32" s="8"/>
      <c r="P32" s="8"/>
      <c r="Q32" s="8"/>
      <c r="R32" s="8"/>
      <c r="S32" s="8"/>
      <c r="T32" s="8"/>
      <c r="U32" s="8"/>
      <c r="V32" s="8"/>
      <c r="W32" s="8"/>
      <c r="X32" s="8"/>
      <c r="Y32" s="8"/>
      <c r="Z32" s="8"/>
    </row>
    <row r="33" spans="1:72" ht="14.45" thickBot="1">
      <c r="A33" s="8"/>
      <c r="B33" s="325" t="s">
        <v>266</v>
      </c>
      <c r="C33" s="558">
        <f t="shared" ref="C33:J33" si="6">C31-C32</f>
        <v>0</v>
      </c>
      <c r="D33" s="557">
        <f t="shared" si="6"/>
        <v>0</v>
      </c>
      <c r="E33" s="558">
        <f t="shared" si="6"/>
        <v>0</v>
      </c>
      <c r="F33" s="557">
        <f t="shared" si="6"/>
        <v>0</v>
      </c>
      <c r="G33" s="558">
        <f t="shared" si="6"/>
        <v>0</v>
      </c>
      <c r="H33" s="557">
        <f t="shared" si="6"/>
        <v>0</v>
      </c>
      <c r="I33" s="558">
        <f t="shared" si="6"/>
        <v>0</v>
      </c>
      <c r="J33" s="557">
        <f t="shared" si="6"/>
        <v>0</v>
      </c>
      <c r="K33" s="8"/>
      <c r="L33" s="8"/>
      <c r="M33" s="8"/>
      <c r="N33" s="8"/>
      <c r="O33" s="8"/>
      <c r="P33" s="8"/>
      <c r="Q33" s="8"/>
      <c r="R33" s="8"/>
      <c r="S33" s="8"/>
      <c r="T33" s="8"/>
      <c r="U33" s="8"/>
      <c r="V33" s="8"/>
      <c r="W33" s="8"/>
      <c r="X33" s="8"/>
      <c r="Y33" s="8"/>
      <c r="Z33" s="8"/>
    </row>
    <row r="34" spans="1:72" ht="14.45" thickBot="1">
      <c r="A34" s="523"/>
      <c r="B34" s="524" t="s">
        <v>267</v>
      </c>
      <c r="C34" s="551" t="str">
        <f>IF(ISERROR(C33/C14)=TRUE,"n/a",C33/C14)</f>
        <v>n/a</v>
      </c>
      <c r="D34" s="551" t="str">
        <f t="shared" ref="D34:J34" si="7">IF(ISERROR(D33/D14)=TRUE,"n/a",D33/D14)</f>
        <v>n/a</v>
      </c>
      <c r="E34" s="551" t="str">
        <f t="shared" si="7"/>
        <v>n/a</v>
      </c>
      <c r="F34" s="551" t="str">
        <f t="shared" si="7"/>
        <v>n/a</v>
      </c>
      <c r="G34" s="551" t="str">
        <f t="shared" si="7"/>
        <v>n/a</v>
      </c>
      <c r="H34" s="551" t="str">
        <f t="shared" si="7"/>
        <v>n/a</v>
      </c>
      <c r="I34" s="551" t="str">
        <f t="shared" si="7"/>
        <v>n/a</v>
      </c>
      <c r="J34" s="551" t="str">
        <f t="shared" si="7"/>
        <v>n/a</v>
      </c>
      <c r="K34" s="523"/>
      <c r="L34" s="523"/>
      <c r="M34" s="523"/>
      <c r="N34" s="523"/>
      <c r="O34" s="523"/>
      <c r="P34" s="523"/>
      <c r="Q34" s="523"/>
      <c r="R34" s="523"/>
      <c r="S34" s="523"/>
      <c r="T34" s="523"/>
      <c r="U34" s="523"/>
      <c r="V34" s="523"/>
      <c r="W34" s="523"/>
      <c r="X34" s="523"/>
      <c r="Y34" s="523"/>
      <c r="Z34" s="523"/>
      <c r="AA34" s="525"/>
      <c r="AB34" s="525"/>
      <c r="AC34" s="525"/>
      <c r="AD34" s="525"/>
      <c r="AE34" s="525"/>
      <c r="AF34" s="525"/>
      <c r="AG34" s="525"/>
      <c r="AH34" s="525"/>
      <c r="AI34" s="525"/>
      <c r="AJ34" s="525"/>
      <c r="AK34" s="525"/>
      <c r="AL34" s="525"/>
      <c r="AM34" s="525"/>
      <c r="AN34" s="525"/>
      <c r="AO34" s="525"/>
      <c r="AP34" s="525"/>
      <c r="AQ34" s="525"/>
      <c r="AR34" s="525"/>
      <c r="AS34" s="525"/>
      <c r="AT34" s="525"/>
      <c r="AU34" s="525"/>
      <c r="AV34" s="525"/>
      <c r="AW34" s="525"/>
      <c r="AX34" s="525"/>
      <c r="AY34" s="525"/>
      <c r="AZ34" s="525"/>
      <c r="BA34" s="525"/>
      <c r="BB34" s="525"/>
      <c r="BC34" s="525"/>
      <c r="BD34" s="525"/>
      <c r="BE34" s="525"/>
      <c r="BF34" s="525"/>
      <c r="BG34" s="525"/>
      <c r="BH34" s="525"/>
      <c r="BI34" s="525"/>
      <c r="BJ34" s="525"/>
      <c r="BK34" s="525"/>
      <c r="BL34" s="525"/>
      <c r="BM34" s="525"/>
      <c r="BN34" s="525"/>
      <c r="BO34" s="525"/>
      <c r="BP34" s="525"/>
      <c r="BQ34" s="525"/>
      <c r="BR34" s="525"/>
      <c r="BS34" s="525"/>
      <c r="BT34" s="525"/>
    </row>
    <row r="35" spans="1:72">
      <c r="A35" s="8"/>
      <c r="B35" s="8"/>
      <c r="C35" s="8"/>
      <c r="D35" s="8"/>
      <c r="E35" s="8"/>
      <c r="F35" s="8"/>
      <c r="G35" s="8"/>
      <c r="H35" s="8"/>
      <c r="I35" s="8"/>
      <c r="J35" s="8"/>
      <c r="K35" s="8"/>
      <c r="L35" s="8"/>
      <c r="M35" s="8"/>
      <c r="N35" s="8"/>
      <c r="O35" s="8"/>
      <c r="P35" s="8"/>
      <c r="Q35" s="8"/>
      <c r="R35" s="8"/>
      <c r="S35" s="8"/>
      <c r="T35" s="8"/>
      <c r="U35" s="8"/>
      <c r="V35" s="8"/>
      <c r="W35" s="8"/>
      <c r="X35" s="8"/>
      <c r="Y35" s="8"/>
      <c r="Z35" s="8"/>
    </row>
    <row r="36" spans="1:72">
      <c r="A36" s="8"/>
      <c r="B36" s="8"/>
      <c r="C36" s="8"/>
      <c r="D36" s="8"/>
      <c r="E36" s="8"/>
      <c r="F36" s="8"/>
      <c r="G36" s="8"/>
      <c r="H36" s="8"/>
      <c r="I36" s="8"/>
      <c r="J36" s="8"/>
      <c r="K36" s="8"/>
      <c r="L36" s="8"/>
      <c r="M36" s="8"/>
      <c r="N36" s="8"/>
      <c r="O36" s="8"/>
      <c r="P36" s="8"/>
      <c r="Q36" s="8"/>
      <c r="R36" s="8"/>
      <c r="S36" s="8"/>
      <c r="T36" s="8"/>
      <c r="U36" s="8"/>
      <c r="V36" s="8"/>
      <c r="W36" s="8"/>
      <c r="X36" s="8"/>
      <c r="Y36" s="8"/>
      <c r="Z36" s="8"/>
    </row>
    <row r="37" spans="1:72">
      <c r="A37" s="8"/>
      <c r="B37" s="8"/>
      <c r="C37" s="8"/>
      <c r="D37" s="8"/>
      <c r="E37" s="8"/>
      <c r="F37" s="8"/>
      <c r="G37" s="8"/>
      <c r="H37" s="8"/>
      <c r="I37" s="8"/>
      <c r="J37" s="8"/>
      <c r="K37" s="8"/>
      <c r="L37" s="8"/>
      <c r="M37" s="8"/>
      <c r="N37" s="8"/>
      <c r="O37" s="8"/>
      <c r="P37" s="8"/>
      <c r="Q37" s="8"/>
      <c r="R37" s="8"/>
      <c r="S37" s="8"/>
      <c r="T37" s="8"/>
      <c r="U37" s="8"/>
      <c r="V37" s="8"/>
      <c r="W37" s="8"/>
      <c r="X37" s="8"/>
      <c r="Y37" s="8"/>
      <c r="Z37" s="8"/>
    </row>
    <row r="38" spans="1:72">
      <c r="A38" s="8"/>
      <c r="B38" s="8"/>
      <c r="C38" s="8"/>
      <c r="D38" s="8"/>
      <c r="E38" s="8"/>
      <c r="F38" s="8"/>
      <c r="G38" s="8"/>
      <c r="H38" s="8"/>
      <c r="I38" s="8"/>
      <c r="J38" s="8"/>
      <c r="K38" s="8"/>
      <c r="L38" s="8"/>
      <c r="M38" s="8"/>
      <c r="N38" s="8"/>
      <c r="O38" s="8"/>
      <c r="P38" s="8"/>
      <c r="Q38" s="8"/>
      <c r="R38" s="8"/>
      <c r="S38" s="8"/>
      <c r="T38" s="8"/>
      <c r="U38" s="8"/>
      <c r="V38" s="8"/>
      <c r="W38" s="8"/>
      <c r="X38" s="8"/>
      <c r="Y38" s="8"/>
      <c r="Z38" s="8"/>
    </row>
    <row r="39" spans="1:72">
      <c r="A39" s="8"/>
      <c r="B39" s="8"/>
      <c r="C39" s="8"/>
      <c r="D39" s="8"/>
      <c r="E39" s="8"/>
      <c r="F39" s="8"/>
      <c r="G39" s="8"/>
      <c r="H39" s="8"/>
      <c r="I39" s="8"/>
      <c r="J39" s="8"/>
      <c r="K39" s="8"/>
      <c r="L39" s="8"/>
      <c r="M39" s="8"/>
      <c r="N39" s="8"/>
      <c r="O39" s="8"/>
      <c r="P39" s="8"/>
      <c r="Q39" s="8"/>
      <c r="R39" s="8"/>
      <c r="S39" s="8"/>
      <c r="T39" s="8"/>
      <c r="U39" s="8"/>
      <c r="V39" s="8"/>
      <c r="W39" s="8"/>
      <c r="X39" s="8"/>
      <c r="Y39" s="8"/>
      <c r="Z39" s="8"/>
    </row>
    <row r="40" spans="1:72">
      <c r="A40" s="8"/>
      <c r="B40" s="8"/>
      <c r="C40" s="8"/>
      <c r="D40" s="8"/>
      <c r="E40" s="8"/>
      <c r="F40" s="8"/>
      <c r="G40" s="8"/>
      <c r="H40" s="8"/>
      <c r="I40" s="8"/>
      <c r="J40" s="8"/>
      <c r="K40" s="8"/>
      <c r="L40" s="8"/>
      <c r="M40" s="8"/>
      <c r="N40" s="8"/>
      <c r="O40" s="8"/>
      <c r="P40" s="8"/>
      <c r="Q40" s="8"/>
      <c r="R40" s="8"/>
      <c r="S40" s="8"/>
      <c r="T40" s="8"/>
      <c r="U40" s="8"/>
      <c r="V40" s="8"/>
      <c r="W40" s="8"/>
      <c r="X40" s="8"/>
      <c r="Y40" s="8"/>
      <c r="Z40" s="8"/>
    </row>
    <row r="41" spans="1:72">
      <c r="A41" s="8"/>
      <c r="B41" s="8"/>
      <c r="C41" s="8"/>
      <c r="D41" s="8"/>
      <c r="E41" s="8"/>
      <c r="F41" s="8"/>
      <c r="G41" s="8"/>
      <c r="H41" s="8"/>
      <c r="I41" s="8"/>
      <c r="J41" s="8"/>
      <c r="K41" s="8"/>
      <c r="L41" s="8"/>
      <c r="M41" s="8"/>
      <c r="N41" s="8"/>
      <c r="O41" s="8"/>
      <c r="P41" s="8"/>
      <c r="Q41" s="8"/>
      <c r="R41" s="8"/>
      <c r="S41" s="8"/>
      <c r="T41" s="8"/>
      <c r="U41" s="8"/>
      <c r="V41" s="8"/>
      <c r="W41" s="8"/>
      <c r="X41" s="8"/>
      <c r="Y41" s="8"/>
      <c r="Z41" s="8"/>
    </row>
    <row r="42" spans="1:72">
      <c r="A42" s="8"/>
      <c r="B42" s="8"/>
      <c r="C42" s="8"/>
      <c r="D42" s="8"/>
      <c r="E42" s="8"/>
      <c r="F42" s="8"/>
      <c r="G42" s="8"/>
      <c r="H42" s="8"/>
      <c r="I42" s="8"/>
      <c r="J42" s="8"/>
      <c r="K42" s="8"/>
      <c r="L42" s="8"/>
      <c r="M42" s="8"/>
      <c r="N42" s="8"/>
      <c r="O42" s="8"/>
      <c r="P42" s="8"/>
      <c r="Q42" s="8"/>
      <c r="R42" s="8"/>
      <c r="S42" s="8"/>
      <c r="T42" s="8"/>
      <c r="U42" s="8"/>
      <c r="V42" s="8"/>
      <c r="W42" s="8"/>
      <c r="X42" s="8"/>
      <c r="Y42" s="8"/>
      <c r="Z42" s="8"/>
    </row>
    <row r="43" spans="1:72">
      <c r="A43" s="8"/>
      <c r="B43" s="8"/>
      <c r="C43" s="8"/>
      <c r="D43" s="8"/>
      <c r="E43" s="8"/>
      <c r="F43" s="8"/>
      <c r="G43" s="8"/>
      <c r="H43" s="8"/>
      <c r="I43" s="8"/>
      <c r="J43" s="8"/>
      <c r="K43" s="8"/>
      <c r="L43" s="8"/>
      <c r="M43" s="8"/>
      <c r="N43" s="8"/>
      <c r="O43" s="8"/>
      <c r="P43" s="8"/>
      <c r="Q43" s="8"/>
      <c r="R43" s="8"/>
      <c r="S43" s="8"/>
      <c r="T43" s="8"/>
      <c r="U43" s="8"/>
      <c r="V43" s="8"/>
      <c r="W43" s="8"/>
      <c r="X43" s="8"/>
      <c r="Y43" s="8"/>
      <c r="Z43" s="8"/>
    </row>
    <row r="44" spans="1:72">
      <c r="A44" s="8"/>
      <c r="B44" s="8"/>
      <c r="C44" s="8"/>
      <c r="D44" s="8"/>
      <c r="E44" s="8"/>
      <c r="F44" s="8"/>
      <c r="G44" s="8"/>
      <c r="H44" s="8"/>
      <c r="I44" s="8"/>
      <c r="J44" s="8"/>
      <c r="K44" s="8"/>
      <c r="L44" s="8"/>
      <c r="M44" s="8"/>
      <c r="N44" s="8"/>
      <c r="O44" s="8"/>
      <c r="P44" s="8"/>
      <c r="Q44" s="8"/>
      <c r="R44" s="8"/>
      <c r="S44" s="8"/>
      <c r="T44" s="8"/>
      <c r="U44" s="8"/>
      <c r="V44" s="8"/>
      <c r="W44" s="8"/>
      <c r="X44" s="8"/>
      <c r="Y44" s="8"/>
      <c r="Z44" s="8"/>
    </row>
    <row r="45" spans="1:72">
      <c r="A45" s="8"/>
      <c r="B45" s="8"/>
      <c r="C45" s="8"/>
      <c r="D45" s="8"/>
      <c r="E45" s="8"/>
      <c r="F45" s="8"/>
      <c r="G45" s="8"/>
      <c r="H45" s="8"/>
      <c r="I45" s="8"/>
      <c r="J45" s="8"/>
      <c r="K45" s="8"/>
      <c r="L45" s="8"/>
      <c r="M45" s="8"/>
      <c r="N45" s="8"/>
      <c r="O45" s="8"/>
      <c r="P45" s="8"/>
      <c r="Q45" s="8"/>
      <c r="R45" s="8"/>
      <c r="S45" s="8"/>
      <c r="T45" s="8"/>
      <c r="U45" s="8"/>
      <c r="V45" s="8"/>
      <c r="W45" s="8"/>
      <c r="X45" s="8"/>
      <c r="Y45" s="8"/>
      <c r="Z45" s="8"/>
    </row>
    <row r="46" spans="1:72">
      <c r="A46" s="8"/>
      <c r="B46" s="8"/>
      <c r="C46" s="8"/>
      <c r="D46" s="8"/>
      <c r="E46" s="8"/>
      <c r="F46" s="8"/>
      <c r="G46" s="8"/>
      <c r="H46" s="8"/>
      <c r="I46" s="8"/>
      <c r="J46" s="8"/>
      <c r="K46" s="8"/>
      <c r="L46" s="8"/>
      <c r="M46" s="8"/>
      <c r="N46" s="8"/>
      <c r="O46" s="8"/>
      <c r="P46" s="8"/>
      <c r="Q46" s="8"/>
      <c r="R46" s="8"/>
      <c r="S46" s="8"/>
      <c r="T46" s="8"/>
      <c r="U46" s="8"/>
      <c r="V46" s="8"/>
      <c r="W46" s="8"/>
      <c r="X46" s="8"/>
      <c r="Y46" s="8"/>
      <c r="Z46" s="8"/>
    </row>
    <row r="47" spans="1:72">
      <c r="A47" s="8"/>
      <c r="B47" s="8"/>
      <c r="C47" s="8"/>
      <c r="D47" s="8"/>
      <c r="E47" s="8"/>
      <c r="F47" s="8"/>
      <c r="G47" s="8"/>
      <c r="H47" s="8"/>
      <c r="I47" s="8"/>
      <c r="J47" s="8"/>
      <c r="K47" s="8"/>
      <c r="L47" s="8"/>
      <c r="M47" s="8"/>
      <c r="N47" s="8"/>
      <c r="O47" s="8"/>
      <c r="P47" s="8"/>
      <c r="Q47" s="8"/>
      <c r="R47" s="8"/>
      <c r="S47" s="8"/>
      <c r="T47" s="8"/>
      <c r="U47" s="8"/>
      <c r="V47" s="8"/>
      <c r="W47" s="8"/>
      <c r="X47" s="8"/>
      <c r="Y47" s="8"/>
      <c r="Z47" s="8"/>
    </row>
    <row r="48" spans="1:72">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sheetData>
  <mergeCells count="8">
    <mergeCell ref="I10:J10"/>
    <mergeCell ref="C4:D4"/>
    <mergeCell ref="C5:D5"/>
    <mergeCell ref="F3:G3"/>
    <mergeCell ref="F4:G4"/>
    <mergeCell ref="C10:D10"/>
    <mergeCell ref="E10:F10"/>
    <mergeCell ref="G10:H10"/>
  </mergeCells>
  <hyperlinks>
    <hyperlink ref="B1" location="Contents!A1" display="Back to Contents" xr:uid="{E2C5CC2F-E6E5-433B-A615-25FAE889A407}"/>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87B80-D2D3-464B-A76E-56E772F569C6}">
  <sheetPr>
    <tabColor rgb="FFFFF2CC"/>
  </sheetPr>
  <dimension ref="A1:Z81"/>
  <sheetViews>
    <sheetView topLeftCell="A17" zoomScale="80" zoomScaleNormal="80" workbookViewId="0">
      <selection activeCell="C25" sqref="C25"/>
    </sheetView>
  </sheetViews>
  <sheetFormatPr defaultColWidth="8.7109375" defaultRowHeight="14.1"/>
  <cols>
    <col min="1" max="1" width="8.7109375" style="2" customWidth="1"/>
    <col min="2" max="2" width="28.85546875" style="2" customWidth="1"/>
    <col min="3" max="4" width="20.7109375" style="2" customWidth="1"/>
    <col min="5" max="5" width="45.5703125" style="2" customWidth="1"/>
    <col min="6" max="6" width="26.5703125" style="2" customWidth="1"/>
    <col min="7" max="7" width="20.28515625" style="2" customWidth="1"/>
    <col min="8" max="8" width="8.7109375" style="2"/>
    <col min="9" max="9" width="25.42578125" style="2" customWidth="1"/>
    <col min="10" max="13" width="8.7109375" style="2"/>
    <col min="14" max="14" width="37.42578125" style="2" customWidth="1"/>
    <col min="15" max="16384" width="8.7109375" style="2"/>
  </cols>
  <sheetData>
    <row r="1" spans="1:26" s="8" customFormat="1">
      <c r="B1" s="302" t="s">
        <v>58</v>
      </c>
    </row>
    <row r="2" spans="1:26" ht="14.45" thickBot="1">
      <c r="A2" s="8"/>
      <c r="B2" s="8"/>
      <c r="C2" s="8"/>
      <c r="D2" s="8"/>
      <c r="E2" s="8"/>
      <c r="F2" s="8"/>
      <c r="G2" s="8"/>
      <c r="H2" s="8"/>
      <c r="I2" s="8"/>
      <c r="J2" s="8"/>
      <c r="K2" s="8"/>
      <c r="L2" s="8"/>
      <c r="M2" s="8"/>
      <c r="N2" s="8"/>
      <c r="O2" s="8"/>
      <c r="P2" s="8"/>
      <c r="Q2" s="8"/>
      <c r="R2" s="8"/>
      <c r="S2" s="8"/>
      <c r="T2" s="8"/>
      <c r="U2" s="8"/>
      <c r="V2" s="8"/>
      <c r="W2" s="8"/>
      <c r="X2" s="8"/>
      <c r="Y2" s="8"/>
      <c r="Z2" s="8"/>
    </row>
    <row r="3" spans="1:26" ht="18.600000000000001" thickBot="1">
      <c r="A3" s="8"/>
      <c r="B3" s="681" t="s">
        <v>268</v>
      </c>
      <c r="C3" s="682"/>
      <c r="D3" s="683"/>
      <c r="E3" s="65"/>
      <c r="F3" s="316" t="s">
        <v>230</v>
      </c>
      <c r="G3" s="8"/>
      <c r="H3" s="8"/>
      <c r="I3" s="9"/>
      <c r="J3" s="8"/>
      <c r="K3" s="8"/>
      <c r="L3" s="8"/>
      <c r="M3" s="8"/>
      <c r="N3" s="8"/>
      <c r="O3" s="8"/>
      <c r="P3" s="8"/>
      <c r="Q3" s="8"/>
      <c r="R3" s="8"/>
      <c r="S3" s="8"/>
      <c r="T3" s="8"/>
      <c r="U3" s="8"/>
      <c r="V3" s="8"/>
      <c r="W3" s="8"/>
      <c r="X3" s="8"/>
      <c r="Y3" s="8"/>
      <c r="Z3" s="8"/>
    </row>
    <row r="4" spans="1:26" ht="14.45" thickBot="1">
      <c r="A4" s="8"/>
      <c r="B4" s="36" t="s">
        <v>1</v>
      </c>
      <c r="C4" s="903" t="str">
        <f>Guidance!C4</f>
        <v>AD0091</v>
      </c>
      <c r="D4" s="904"/>
      <c r="E4" s="9"/>
      <c r="F4" s="871" t="str">
        <f>Guidance!D15</f>
        <v>£ GBP</v>
      </c>
      <c r="G4" s="8"/>
      <c r="H4" s="8"/>
      <c r="I4" s="142"/>
      <c r="J4" s="8"/>
      <c r="K4" s="8"/>
      <c r="L4" s="8"/>
      <c r="M4" s="8"/>
      <c r="N4" s="8"/>
      <c r="O4" s="8"/>
      <c r="P4" s="8"/>
      <c r="Q4" s="8"/>
      <c r="R4" s="8"/>
      <c r="S4" s="8"/>
      <c r="T4" s="8"/>
      <c r="U4" s="8"/>
      <c r="V4" s="8"/>
      <c r="W4" s="8"/>
      <c r="X4" s="8"/>
      <c r="Y4" s="8"/>
      <c r="Z4" s="8"/>
    </row>
    <row r="5" spans="1:26" ht="14.45" thickBot="1">
      <c r="A5" s="8"/>
      <c r="B5" s="15" t="s">
        <v>3</v>
      </c>
      <c r="C5" s="905"/>
      <c r="D5" s="906"/>
      <c r="E5" s="9"/>
      <c r="F5" s="9"/>
      <c r="G5" s="8"/>
      <c r="H5" s="8"/>
      <c r="I5" s="8"/>
      <c r="J5" s="8"/>
      <c r="K5" s="8"/>
      <c r="L5" s="8"/>
      <c r="M5" s="8"/>
      <c r="N5" s="8"/>
      <c r="O5" s="8"/>
      <c r="P5" s="8"/>
      <c r="Q5" s="8"/>
      <c r="R5" s="8"/>
      <c r="S5" s="8"/>
      <c r="T5" s="8"/>
      <c r="U5" s="8"/>
      <c r="V5" s="8"/>
      <c r="W5" s="8"/>
      <c r="X5" s="8"/>
      <c r="Y5" s="8"/>
      <c r="Z5" s="8"/>
    </row>
    <row r="6" spans="1:26" ht="14.45" thickBot="1">
      <c r="A6" s="8"/>
      <c r="B6" s="8"/>
      <c r="C6" s="8"/>
      <c r="D6" s="8"/>
      <c r="E6" s="8"/>
      <c r="F6" s="8"/>
      <c r="G6" s="8"/>
      <c r="H6" s="8"/>
      <c r="I6" s="8"/>
      <c r="J6" s="8"/>
      <c r="K6" s="8"/>
      <c r="L6" s="8"/>
      <c r="M6" s="8"/>
      <c r="N6" s="8"/>
      <c r="O6" s="8"/>
      <c r="P6" s="8"/>
      <c r="Q6" s="8"/>
      <c r="R6" s="8"/>
      <c r="S6" s="8"/>
      <c r="T6" s="8"/>
      <c r="U6" s="8"/>
      <c r="V6" s="8"/>
      <c r="W6" s="8"/>
      <c r="X6" s="8"/>
      <c r="Y6" s="8"/>
      <c r="Z6" s="8"/>
    </row>
    <row r="7" spans="1:26" ht="14.45">
      <c r="A7" s="8"/>
      <c r="B7" s="470" t="s">
        <v>269</v>
      </c>
      <c r="C7" s="471"/>
      <c r="D7" s="472"/>
      <c r="E7" s="473"/>
      <c r="F7" s="8"/>
      <c r="G7" s="8"/>
      <c r="H7" s="8"/>
      <c r="I7" s="8"/>
      <c r="J7" s="8"/>
      <c r="K7" s="8"/>
      <c r="L7" s="8"/>
      <c r="M7" s="8"/>
      <c r="N7" s="8"/>
      <c r="O7" s="8"/>
      <c r="P7" s="8"/>
      <c r="Q7" s="8"/>
      <c r="R7" s="8"/>
      <c r="S7" s="8"/>
      <c r="T7" s="8"/>
      <c r="U7" s="8"/>
      <c r="V7" s="8"/>
      <c r="W7" s="8"/>
      <c r="X7" s="8"/>
      <c r="Y7" s="8"/>
      <c r="Z7" s="8"/>
    </row>
    <row r="8" spans="1:26" ht="14.45">
      <c r="A8" s="8"/>
      <c r="B8" s="474" t="s">
        <v>270</v>
      </c>
      <c r="C8" s="475"/>
      <c r="D8" s="475"/>
      <c r="E8" s="476"/>
      <c r="F8" s="8"/>
      <c r="G8" s="8"/>
      <c r="H8" s="8"/>
      <c r="I8" s="8"/>
      <c r="J8" s="8"/>
      <c r="K8" s="8"/>
      <c r="L8" s="8"/>
      <c r="M8" s="8"/>
      <c r="N8" s="8"/>
      <c r="O8" s="8"/>
      <c r="P8" s="8"/>
      <c r="Q8" s="8"/>
      <c r="R8" s="8"/>
      <c r="S8" s="8"/>
      <c r="T8" s="8"/>
      <c r="U8" s="8"/>
      <c r="V8" s="8"/>
      <c r="W8" s="8"/>
      <c r="X8" s="8"/>
      <c r="Y8" s="8"/>
      <c r="Z8" s="8"/>
    </row>
    <row r="9" spans="1:26" ht="15" thickBot="1">
      <c r="A9" s="8"/>
      <c r="B9" s="477" t="s">
        <v>271</v>
      </c>
      <c r="C9" s="478"/>
      <c r="D9" s="479"/>
      <c r="E9" s="480"/>
      <c r="F9" s="8"/>
      <c r="G9" s="8"/>
      <c r="H9" s="8"/>
      <c r="I9" s="8"/>
      <c r="J9" s="8"/>
      <c r="K9" s="8"/>
      <c r="L9" s="8"/>
      <c r="M9" s="8"/>
      <c r="N9" s="8"/>
      <c r="O9" s="8"/>
      <c r="P9" s="8"/>
      <c r="Q9" s="8"/>
      <c r="R9" s="8"/>
      <c r="S9" s="8"/>
      <c r="T9" s="8"/>
      <c r="U9" s="8"/>
      <c r="V9" s="8"/>
      <c r="W9" s="8"/>
      <c r="X9" s="8"/>
      <c r="Y9" s="8"/>
      <c r="Z9" s="8"/>
    </row>
    <row r="10" spans="1:26" ht="14.45" thickBot="1">
      <c r="A10" s="8"/>
      <c r="B10" s="8"/>
      <c r="C10" s="8"/>
      <c r="D10" s="8"/>
      <c r="E10" s="8"/>
      <c r="F10" s="8"/>
      <c r="G10" s="8"/>
      <c r="H10" s="8"/>
      <c r="I10" s="8"/>
      <c r="J10" s="8"/>
      <c r="K10" s="8"/>
      <c r="L10" s="8"/>
      <c r="M10" s="8"/>
      <c r="N10" s="8"/>
      <c r="O10" s="8"/>
      <c r="P10" s="8"/>
      <c r="Q10" s="8"/>
      <c r="R10" s="8"/>
      <c r="S10" s="8"/>
      <c r="T10" s="8"/>
      <c r="U10" s="8"/>
      <c r="V10" s="8"/>
      <c r="W10" s="8"/>
      <c r="X10" s="8"/>
      <c r="Y10" s="8"/>
      <c r="Z10" s="8"/>
    </row>
    <row r="11" spans="1:26" ht="14.45" thickBot="1">
      <c r="A11" s="8"/>
      <c r="B11" s="328" t="s">
        <v>112</v>
      </c>
      <c r="C11" s="328" t="s">
        <v>125</v>
      </c>
      <c r="D11" s="328" t="s">
        <v>126</v>
      </c>
      <c r="E11" s="329" t="s">
        <v>127</v>
      </c>
      <c r="F11" s="8"/>
      <c r="G11" s="8"/>
      <c r="H11" s="8"/>
      <c r="I11" s="8"/>
      <c r="J11" s="8"/>
      <c r="K11" s="8"/>
      <c r="L11" s="8"/>
      <c r="M11" s="8"/>
      <c r="N11" s="8"/>
      <c r="O11" s="8"/>
      <c r="P11" s="8"/>
      <c r="Q11" s="8"/>
      <c r="R11" s="8"/>
      <c r="S11" s="8"/>
      <c r="T11" s="8"/>
      <c r="U11" s="8"/>
      <c r="V11" s="8"/>
      <c r="W11" s="8"/>
      <c r="X11" s="8"/>
      <c r="Y11" s="8"/>
      <c r="Z11" s="8"/>
    </row>
    <row r="12" spans="1:26" ht="57" customHeight="1" thickBot="1">
      <c r="A12" s="8"/>
      <c r="B12" s="259" t="s">
        <v>272</v>
      </c>
      <c r="C12" s="136"/>
      <c r="D12" s="960"/>
      <c r="E12" s="526"/>
      <c r="F12" s="8"/>
      <c r="G12" s="143"/>
      <c r="H12" s="8"/>
      <c r="I12" s="8"/>
      <c r="J12" s="8"/>
      <c r="K12" s="8"/>
      <c r="L12" s="8"/>
      <c r="M12" s="8"/>
      <c r="N12" s="143"/>
      <c r="O12" s="8"/>
      <c r="P12" s="8"/>
      <c r="Q12" s="8"/>
      <c r="R12" s="8"/>
      <c r="S12" s="8"/>
      <c r="T12" s="8"/>
      <c r="U12" s="8"/>
      <c r="V12" s="8"/>
      <c r="W12" s="8"/>
      <c r="X12" s="8"/>
      <c r="Y12" s="8"/>
      <c r="Z12" s="8"/>
    </row>
    <row r="13" spans="1:26" ht="28.5" thickBot="1">
      <c r="A13" s="8"/>
      <c r="B13" s="260" t="s">
        <v>273</v>
      </c>
      <c r="C13" s="236">
        <f>C12-C14</f>
        <v>0</v>
      </c>
      <c r="D13" s="961"/>
      <c r="E13" s="527" t="s">
        <v>130</v>
      </c>
      <c r="F13" s="8"/>
      <c r="G13" s="8"/>
      <c r="H13" s="8"/>
      <c r="I13" s="8"/>
      <c r="J13" s="8"/>
      <c r="K13" s="8"/>
      <c r="L13" s="8"/>
      <c r="M13" s="8"/>
      <c r="N13" s="8"/>
      <c r="O13" s="8"/>
      <c r="P13" s="8"/>
      <c r="Q13" s="8"/>
      <c r="R13" s="8"/>
      <c r="S13" s="8"/>
      <c r="T13" s="8"/>
      <c r="U13" s="8"/>
      <c r="V13" s="8"/>
      <c r="W13" s="8"/>
      <c r="X13" s="8"/>
      <c r="Y13" s="8"/>
      <c r="Z13" s="8"/>
    </row>
    <row r="14" spans="1:26" ht="28.5" thickBot="1">
      <c r="A14" s="8"/>
      <c r="B14" s="261" t="s">
        <v>274</v>
      </c>
      <c r="C14" s="237">
        <f>IF(C15&gt;0,C16+C15,C16-C15)</f>
        <v>0</v>
      </c>
      <c r="D14" s="961"/>
      <c r="E14" s="526"/>
      <c r="F14" s="8"/>
      <c r="G14" s="8"/>
      <c r="H14" s="8"/>
      <c r="I14" s="8"/>
      <c r="J14" s="8"/>
      <c r="K14" s="8"/>
      <c r="L14" s="8"/>
      <c r="M14" s="8"/>
      <c r="N14" s="8"/>
      <c r="O14" s="8"/>
      <c r="P14" s="8"/>
      <c r="Q14" s="8"/>
      <c r="R14" s="8"/>
      <c r="S14" s="8"/>
      <c r="T14" s="8"/>
      <c r="U14" s="8"/>
      <c r="V14" s="8"/>
      <c r="W14" s="8"/>
      <c r="X14" s="8"/>
      <c r="Y14" s="8"/>
      <c r="Z14" s="8"/>
    </row>
    <row r="15" spans="1:26" ht="84.6" thickBot="1">
      <c r="A15" s="8"/>
      <c r="B15" s="809" t="s">
        <v>275</v>
      </c>
      <c r="C15" s="138"/>
      <c r="D15" s="961"/>
      <c r="E15" s="139"/>
      <c r="F15" s="8"/>
      <c r="G15" s="143"/>
      <c r="H15" s="8"/>
      <c r="I15" s="8"/>
      <c r="J15" s="8"/>
      <c r="K15" s="8"/>
      <c r="L15" s="8"/>
      <c r="M15" s="8"/>
      <c r="N15" s="8"/>
      <c r="O15" s="8"/>
      <c r="P15" s="8"/>
      <c r="Q15" s="8"/>
      <c r="R15" s="8"/>
      <c r="S15" s="8"/>
      <c r="T15" s="8"/>
      <c r="U15" s="8"/>
      <c r="V15" s="8"/>
      <c r="W15" s="8"/>
      <c r="X15" s="8"/>
      <c r="Y15" s="8"/>
      <c r="Z15" s="8"/>
    </row>
    <row r="16" spans="1:26" ht="56.45" thickBot="1">
      <c r="A16" s="8"/>
      <c r="B16" s="528" t="s">
        <v>276</v>
      </c>
      <c r="C16" s="140"/>
      <c r="D16" s="961"/>
      <c r="E16" s="526"/>
      <c r="F16" s="8"/>
      <c r="G16" s="143"/>
      <c r="H16" s="8"/>
      <c r="I16" s="8"/>
      <c r="J16" s="8"/>
      <c r="K16" s="8"/>
      <c r="L16" s="8"/>
      <c r="M16" s="8"/>
      <c r="N16" s="8"/>
      <c r="O16" s="8"/>
      <c r="P16" s="8"/>
      <c r="Q16" s="8"/>
      <c r="R16" s="8"/>
      <c r="S16" s="8"/>
      <c r="T16" s="8"/>
      <c r="U16" s="8"/>
      <c r="V16" s="8"/>
      <c r="W16" s="8"/>
      <c r="X16" s="8"/>
      <c r="Y16" s="8"/>
      <c r="Z16" s="8"/>
    </row>
    <row r="17" spans="1:26" ht="14.45" thickBot="1">
      <c r="A17" s="8"/>
      <c r="B17" s="260" t="s">
        <v>273</v>
      </c>
      <c r="C17" s="236">
        <f>C16-C18-C19</f>
        <v>0</v>
      </c>
      <c r="D17" s="961"/>
      <c r="E17" s="529" t="s">
        <v>130</v>
      </c>
      <c r="F17" s="8"/>
      <c r="G17" s="8"/>
      <c r="H17" s="8"/>
      <c r="I17" s="8"/>
      <c r="J17" s="8"/>
      <c r="K17" s="8"/>
      <c r="L17" s="8"/>
      <c r="M17" s="8"/>
      <c r="N17" s="8"/>
      <c r="O17" s="8"/>
      <c r="P17" s="8"/>
      <c r="Q17" s="8"/>
      <c r="R17" s="8"/>
      <c r="S17" s="8"/>
      <c r="T17" s="8"/>
      <c r="U17" s="8"/>
      <c r="V17" s="8"/>
      <c r="W17" s="8"/>
      <c r="X17" s="8"/>
      <c r="Y17" s="8"/>
      <c r="Z17" s="8"/>
    </row>
    <row r="18" spans="1:26" ht="28.5" thickBot="1">
      <c r="A18" s="8"/>
      <c r="B18" s="263" t="s">
        <v>277</v>
      </c>
      <c r="C18" s="137"/>
      <c r="D18" s="961"/>
      <c r="E18" s="526"/>
      <c r="F18" s="8"/>
      <c r="G18" s="143"/>
      <c r="H18" s="8"/>
      <c r="I18" s="8"/>
      <c r="J18" s="8"/>
      <c r="K18" s="8"/>
      <c r="L18" s="8"/>
      <c r="M18" s="8"/>
      <c r="N18" s="8"/>
      <c r="O18" s="8"/>
      <c r="P18" s="8"/>
      <c r="Q18" s="8"/>
      <c r="R18" s="8"/>
      <c r="S18" s="8"/>
      <c r="T18" s="8"/>
      <c r="U18" s="8"/>
      <c r="V18" s="8"/>
      <c r="W18" s="8"/>
      <c r="X18" s="8"/>
      <c r="Y18" s="8"/>
      <c r="Z18" s="8"/>
    </row>
    <row r="19" spans="1:26" ht="56.45" thickBot="1">
      <c r="A19" s="8"/>
      <c r="B19" s="530" t="s">
        <v>278</v>
      </c>
      <c r="C19" s="304"/>
      <c r="D19" s="120"/>
      <c r="E19" s="531"/>
      <c r="F19" s="8"/>
      <c r="G19" s="143"/>
      <c r="H19" s="8"/>
      <c r="I19" s="8"/>
      <c r="J19" s="8"/>
      <c r="K19" s="8"/>
      <c r="L19" s="8"/>
      <c r="M19" s="8"/>
      <c r="N19" s="8"/>
      <c r="O19" s="8"/>
      <c r="P19" s="8"/>
      <c r="Q19" s="8"/>
      <c r="R19" s="8"/>
      <c r="S19" s="8"/>
      <c r="T19" s="8"/>
      <c r="U19" s="8"/>
      <c r="V19" s="8"/>
      <c r="W19" s="8"/>
      <c r="X19" s="8"/>
      <c r="Y19" s="8"/>
      <c r="Z19" s="8"/>
    </row>
    <row r="20" spans="1:26" ht="28.5" thickBot="1">
      <c r="A20" s="8"/>
      <c r="B20" s="261" t="s">
        <v>279</v>
      </c>
      <c r="C20" s="305">
        <f>C19-C21</f>
        <v>0</v>
      </c>
      <c r="D20" s="532">
        <f>D21</f>
        <v>0</v>
      </c>
      <c r="E20" s="527" t="s">
        <v>130</v>
      </c>
      <c r="F20" s="8"/>
      <c r="G20" s="8"/>
      <c r="H20" s="8"/>
      <c r="I20" s="8"/>
      <c r="J20" s="8"/>
      <c r="K20" s="8"/>
      <c r="L20" s="8"/>
      <c r="M20" s="8"/>
      <c r="N20" s="8"/>
      <c r="O20" s="8"/>
      <c r="P20" s="8"/>
      <c r="Q20" s="8"/>
      <c r="R20" s="8"/>
      <c r="S20" s="8"/>
      <c r="T20" s="8"/>
      <c r="U20" s="8"/>
      <c r="V20" s="8"/>
      <c r="W20" s="8"/>
      <c r="X20" s="8"/>
      <c r="Y20" s="8"/>
      <c r="Z20" s="8"/>
    </row>
    <row r="21" spans="1:26" ht="42">
      <c r="A21" s="8"/>
      <c r="B21" s="533" t="s">
        <v>280</v>
      </c>
      <c r="C21" s="231">
        <f>SUM(C22:C26)</f>
        <v>0</v>
      </c>
      <c r="D21" s="232">
        <f>SUM(D22:D26)</f>
        <v>0</v>
      </c>
      <c r="E21" s="133"/>
      <c r="F21" s="8"/>
      <c r="G21" s="8"/>
      <c r="H21" s="8"/>
      <c r="I21" s="8"/>
      <c r="J21" s="8"/>
      <c r="K21" s="8"/>
      <c r="L21" s="8"/>
      <c r="M21" s="8"/>
      <c r="N21" s="8"/>
      <c r="O21" s="8"/>
      <c r="P21" s="8"/>
      <c r="Q21" s="8"/>
      <c r="R21" s="8"/>
      <c r="S21" s="8"/>
      <c r="T21" s="8"/>
      <c r="U21" s="8"/>
      <c r="V21" s="8"/>
      <c r="W21" s="8"/>
      <c r="X21" s="8"/>
      <c r="Y21" s="8"/>
      <c r="Z21" s="8"/>
    </row>
    <row r="22" spans="1:26">
      <c r="A22" s="8"/>
      <c r="B22" s="482" t="s">
        <v>281</v>
      </c>
      <c r="C22" s="233">
        <f>C27</f>
        <v>0</v>
      </c>
      <c r="D22" s="234">
        <f>D27</f>
        <v>0</v>
      </c>
      <c r="E22" s="127"/>
      <c r="F22" s="8"/>
      <c r="G22" s="8"/>
      <c r="H22" s="8"/>
      <c r="I22" s="8"/>
      <c r="J22" s="8"/>
      <c r="K22" s="8"/>
      <c r="L22" s="8"/>
      <c r="M22" s="8"/>
      <c r="N22" s="8"/>
      <c r="O22" s="8"/>
      <c r="P22" s="8"/>
      <c r="Q22" s="8"/>
      <c r="R22" s="8"/>
      <c r="S22" s="8"/>
      <c r="T22" s="8"/>
      <c r="U22" s="8"/>
      <c r="V22" s="8"/>
      <c r="W22" s="8"/>
      <c r="X22" s="8"/>
      <c r="Y22" s="8"/>
      <c r="Z22" s="8"/>
    </row>
    <row r="23" spans="1:26">
      <c r="A23" s="8"/>
      <c r="B23" s="482" t="s">
        <v>282</v>
      </c>
      <c r="C23" s="117"/>
      <c r="D23" s="114"/>
      <c r="E23" s="127"/>
      <c r="F23" s="8"/>
      <c r="G23" s="143"/>
      <c r="H23" s="8"/>
      <c r="I23" s="8"/>
      <c r="J23" s="8"/>
      <c r="K23" s="8"/>
      <c r="L23" s="8"/>
      <c r="M23" s="8"/>
      <c r="N23" s="8"/>
      <c r="O23" s="8"/>
      <c r="P23" s="8"/>
      <c r="Q23" s="8"/>
      <c r="R23" s="8"/>
      <c r="S23" s="8"/>
      <c r="T23" s="8"/>
      <c r="U23" s="8"/>
      <c r="V23" s="8"/>
      <c r="W23" s="8"/>
      <c r="X23" s="8"/>
      <c r="Y23" s="8"/>
      <c r="Z23" s="8"/>
    </row>
    <row r="24" spans="1:26">
      <c r="A24" s="8"/>
      <c r="B24" s="482" t="s">
        <v>283</v>
      </c>
      <c r="C24" s="117"/>
      <c r="D24" s="114"/>
      <c r="E24" s="127"/>
      <c r="F24" s="8"/>
      <c r="G24" s="8"/>
      <c r="H24" s="8"/>
      <c r="I24" s="8"/>
      <c r="J24" s="8"/>
      <c r="K24" s="8"/>
      <c r="L24" s="8"/>
      <c r="M24" s="8"/>
      <c r="N24" s="8"/>
      <c r="O24" s="8"/>
      <c r="P24" s="8"/>
      <c r="Q24" s="8"/>
      <c r="R24" s="8"/>
      <c r="S24" s="8"/>
      <c r="T24" s="8"/>
      <c r="U24" s="8"/>
      <c r="V24" s="8"/>
      <c r="W24" s="8"/>
      <c r="X24" s="8"/>
      <c r="Y24" s="8"/>
      <c r="Z24" s="8"/>
    </row>
    <row r="25" spans="1:26">
      <c r="A25" s="8"/>
      <c r="B25" s="482" t="s">
        <v>284</v>
      </c>
      <c r="C25" s="117"/>
      <c r="D25" s="114"/>
      <c r="E25" s="127"/>
      <c r="F25" s="8"/>
      <c r="G25" s="8"/>
      <c r="H25" s="8"/>
      <c r="I25" s="8"/>
      <c r="J25" s="8"/>
      <c r="K25" s="8"/>
      <c r="L25" s="8"/>
      <c r="M25" s="8"/>
      <c r="N25" s="8"/>
      <c r="O25" s="8"/>
      <c r="P25" s="8"/>
      <c r="Q25" s="8"/>
      <c r="R25" s="8"/>
      <c r="S25" s="8"/>
      <c r="T25" s="8"/>
      <c r="U25" s="8"/>
      <c r="V25" s="8"/>
      <c r="W25" s="8"/>
      <c r="X25" s="8"/>
      <c r="Y25" s="8"/>
      <c r="Z25" s="8"/>
    </row>
    <row r="26" spans="1:26" ht="28.5" thickBot="1">
      <c r="A26" s="8"/>
      <c r="B26" s="534" t="s">
        <v>285</v>
      </c>
      <c r="C26" s="119"/>
      <c r="D26" s="135"/>
      <c r="E26" s="134"/>
      <c r="F26" s="8"/>
      <c r="G26" s="8"/>
      <c r="H26" s="8"/>
      <c r="I26" s="8"/>
      <c r="J26" s="8"/>
      <c r="K26" s="8"/>
      <c r="L26" s="8"/>
      <c r="M26" s="8"/>
      <c r="N26" s="8"/>
      <c r="O26" s="8"/>
      <c r="P26" s="8"/>
      <c r="Q26" s="8"/>
      <c r="R26" s="8"/>
      <c r="S26" s="8"/>
      <c r="T26" s="8"/>
      <c r="U26" s="8"/>
      <c r="V26" s="8"/>
      <c r="W26" s="8"/>
      <c r="X26" s="8"/>
      <c r="Y26" s="8"/>
      <c r="Z26" s="8"/>
    </row>
    <row r="27" spans="1:26" ht="42">
      <c r="A27" s="8"/>
      <c r="B27" s="533" t="s">
        <v>286</v>
      </c>
      <c r="C27" s="231">
        <f>SUM(C28:C30)</f>
        <v>0</v>
      </c>
      <c r="D27" s="232">
        <f>SUM(D28:D30)</f>
        <v>0</v>
      </c>
      <c r="E27" s="133"/>
      <c r="F27" s="8"/>
      <c r="G27" s="8"/>
      <c r="H27" s="8"/>
      <c r="I27" s="8"/>
      <c r="J27" s="8"/>
      <c r="K27" s="8"/>
      <c r="L27" s="8"/>
      <c r="M27" s="8"/>
      <c r="N27" s="8"/>
      <c r="O27" s="8"/>
      <c r="P27" s="8"/>
      <c r="Q27" s="8"/>
      <c r="R27" s="8"/>
      <c r="S27" s="8"/>
      <c r="T27" s="8"/>
      <c r="U27" s="8"/>
      <c r="V27" s="8"/>
      <c r="W27" s="8"/>
      <c r="X27" s="8"/>
      <c r="Y27" s="8"/>
      <c r="Z27" s="8"/>
    </row>
    <row r="28" spans="1:26">
      <c r="A28" s="8"/>
      <c r="B28" s="482" t="s">
        <v>287</v>
      </c>
      <c r="C28" s="117"/>
      <c r="D28" s="114"/>
      <c r="E28" s="127"/>
      <c r="F28" s="8"/>
      <c r="G28" s="143"/>
      <c r="H28" s="8"/>
      <c r="I28" s="8"/>
      <c r="J28" s="8"/>
      <c r="K28" s="8"/>
      <c r="L28" s="8"/>
      <c r="M28" s="8"/>
      <c r="N28" s="8"/>
      <c r="O28" s="8"/>
      <c r="P28" s="8"/>
      <c r="Q28" s="8"/>
      <c r="R28" s="8"/>
      <c r="S28" s="8"/>
      <c r="T28" s="8"/>
      <c r="U28" s="8"/>
      <c r="V28" s="8"/>
      <c r="W28" s="8"/>
      <c r="X28" s="8"/>
      <c r="Y28" s="8"/>
      <c r="Z28" s="8"/>
    </row>
    <row r="29" spans="1:26">
      <c r="A29" s="8"/>
      <c r="B29" s="482" t="s">
        <v>288</v>
      </c>
      <c r="C29" s="117"/>
      <c r="D29" s="114"/>
      <c r="E29" s="127"/>
      <c r="F29" s="8"/>
      <c r="G29" s="143"/>
      <c r="H29" s="8"/>
      <c r="I29" s="8"/>
      <c r="J29" s="8"/>
      <c r="K29" s="8"/>
      <c r="L29" s="8"/>
      <c r="M29" s="8"/>
      <c r="N29" s="8"/>
      <c r="O29" s="8"/>
      <c r="P29" s="8"/>
      <c r="Q29" s="8"/>
      <c r="R29" s="8"/>
      <c r="S29" s="8"/>
      <c r="T29" s="8"/>
      <c r="U29" s="8"/>
      <c r="V29" s="8"/>
      <c r="W29" s="8"/>
      <c r="X29" s="8"/>
      <c r="Y29" s="8"/>
      <c r="Z29" s="8"/>
    </row>
    <row r="30" spans="1:26" ht="14.45" thickBot="1">
      <c r="A30" s="8"/>
      <c r="B30" s="534" t="s">
        <v>289</v>
      </c>
      <c r="C30" s="119"/>
      <c r="D30" s="135"/>
      <c r="E30" s="134"/>
      <c r="F30" s="8"/>
      <c r="G30" s="143"/>
      <c r="H30" s="8"/>
      <c r="I30" s="8"/>
      <c r="J30" s="8"/>
      <c r="K30" s="8"/>
      <c r="L30" s="8"/>
      <c r="M30" s="8"/>
      <c r="N30" s="8"/>
      <c r="O30" s="8"/>
      <c r="P30" s="8"/>
      <c r="Q30" s="8"/>
      <c r="R30" s="8"/>
      <c r="S30" s="8"/>
      <c r="T30" s="8"/>
      <c r="U30" s="8"/>
      <c r="V30" s="8"/>
      <c r="W30" s="8"/>
      <c r="X30" s="8"/>
      <c r="Y30" s="8"/>
      <c r="Z30" s="8"/>
    </row>
    <row r="31" spans="1:26">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ht="14.45">
      <c r="A32" s="8"/>
      <c r="B32" s="10"/>
      <c r="C32" s="8"/>
      <c r="D32" s="8"/>
      <c r="E32" s="8"/>
      <c r="F32" s="8"/>
      <c r="G32" s="8"/>
      <c r="H32" s="8"/>
      <c r="I32" s="8"/>
      <c r="J32" s="8"/>
      <c r="K32" s="8"/>
      <c r="L32" s="8"/>
      <c r="M32" s="8"/>
      <c r="N32" s="8"/>
      <c r="O32" s="8"/>
      <c r="P32" s="8"/>
      <c r="Q32" s="8"/>
      <c r="R32" s="8"/>
      <c r="S32" s="8"/>
      <c r="T32" s="8"/>
      <c r="U32" s="8"/>
      <c r="V32" s="8"/>
      <c r="W32" s="8"/>
      <c r="X32" s="8"/>
      <c r="Y32" s="8"/>
      <c r="Z32" s="8"/>
    </row>
    <row r="33" spans="1:26">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c r="A81" s="8"/>
      <c r="B81" s="8"/>
      <c r="C81" s="8"/>
      <c r="D81" s="8"/>
      <c r="E81" s="8"/>
      <c r="F81" s="8"/>
      <c r="G81" s="8"/>
      <c r="H81" s="8"/>
      <c r="I81" s="8"/>
      <c r="J81" s="8"/>
      <c r="K81" s="8"/>
      <c r="L81" s="8"/>
      <c r="M81" s="8"/>
      <c r="N81" s="8"/>
      <c r="O81" s="8"/>
      <c r="P81" s="8"/>
      <c r="Q81" s="8"/>
      <c r="R81" s="8"/>
      <c r="S81" s="8"/>
      <c r="T81" s="8"/>
      <c r="U81" s="8"/>
      <c r="V81" s="8"/>
      <c r="W81" s="8"/>
      <c r="X81" s="8"/>
      <c r="Y81" s="8"/>
      <c r="Z81" s="8"/>
    </row>
  </sheetData>
  <mergeCells count="3">
    <mergeCell ref="C4:D4"/>
    <mergeCell ref="C5:D5"/>
    <mergeCell ref="D12:D18"/>
  </mergeCells>
  <dataValidations count="2">
    <dataValidation allowBlank="1" showInputMessage="1" showErrorMessage="1" promptTitle="Financial year &amp; POI don't align" prompt="Please provide the reconcilation for the difference between the cost of goods sold during the POI and the cost of goods sold during the accounting period (i.e. the period outside the POI). " sqref="C15" xr:uid="{93D6328C-A06C-425D-85D1-3011591F8B8E}"/>
    <dataValidation allowBlank="1" showInputMessage="1" showErrorMessage="1" promptTitle="Formula controlled cell" prompt="Do not type in this cell_x000a_Do not change the formula" sqref="C13:C14 C17 C20:D22 C27:D27" xr:uid="{3249280F-9048-46A3-94CD-AC1AFE2046A7}"/>
  </dataValidations>
  <hyperlinks>
    <hyperlink ref="B1" location="Contents!A1" display="Back to Contents" xr:uid="{006AFF09-4ECA-4027-93EF-A17EAA6A78C0}"/>
  </hyperlink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1807B-52AD-4C93-89B1-EED7493A4B2C}">
  <sheetPr>
    <tabColor rgb="FFFFF2CC"/>
  </sheetPr>
  <dimension ref="A1:Z62"/>
  <sheetViews>
    <sheetView zoomScale="80" zoomScaleNormal="80" workbookViewId="0">
      <selection activeCell="C5" sqref="C5:D5"/>
    </sheetView>
  </sheetViews>
  <sheetFormatPr defaultColWidth="8.7109375" defaultRowHeight="14.1"/>
  <cols>
    <col min="1" max="1" width="8.7109375" style="2" customWidth="1"/>
    <col min="2" max="6" width="20.7109375" style="2" customWidth="1"/>
    <col min="7" max="7" width="3.28515625" style="2" customWidth="1"/>
    <col min="8" max="9" width="13.28515625" style="2" customWidth="1"/>
    <col min="10" max="14" width="24.42578125" style="2" customWidth="1"/>
    <col min="15" max="16384" width="8.7109375" style="2"/>
  </cols>
  <sheetData>
    <row r="1" spans="1:26" s="8" customFormat="1">
      <c r="B1" s="302" t="s">
        <v>58</v>
      </c>
    </row>
    <row r="2" spans="1:26" ht="14.45" thickBot="1">
      <c r="A2" s="8"/>
      <c r="B2" s="8"/>
      <c r="C2" s="8"/>
      <c r="D2" s="8"/>
      <c r="E2" s="8"/>
      <c r="F2" s="8"/>
      <c r="G2" s="8"/>
      <c r="H2" s="8"/>
      <c r="I2" s="8"/>
      <c r="J2" s="8"/>
      <c r="K2" s="8"/>
      <c r="L2" s="8"/>
      <c r="M2" s="8"/>
      <c r="N2" s="8"/>
      <c r="O2" s="8"/>
      <c r="P2" s="8"/>
      <c r="Q2" s="8"/>
      <c r="R2" s="8"/>
      <c r="S2" s="8"/>
      <c r="T2" s="8"/>
      <c r="U2" s="8"/>
      <c r="V2" s="8"/>
      <c r="W2" s="8"/>
      <c r="X2" s="8"/>
      <c r="Y2" s="8"/>
      <c r="Z2" s="8"/>
    </row>
    <row r="3" spans="1:26" ht="18.600000000000001" thickBot="1">
      <c r="A3" s="8"/>
      <c r="B3" s="724" t="s">
        <v>50</v>
      </c>
      <c r="C3" s="725"/>
      <c r="D3" s="726"/>
      <c r="E3" s="8"/>
      <c r="F3" s="8"/>
      <c r="G3" s="8"/>
      <c r="H3" s="8"/>
      <c r="I3" s="8"/>
      <c r="J3" s="8"/>
      <c r="K3" s="8"/>
      <c r="L3" s="8"/>
      <c r="M3" s="8"/>
      <c r="N3" s="8"/>
      <c r="O3" s="8"/>
      <c r="P3" s="8"/>
      <c r="Q3" s="8"/>
      <c r="R3" s="8"/>
      <c r="S3" s="8"/>
      <c r="T3" s="8"/>
      <c r="U3" s="8"/>
      <c r="V3" s="8"/>
      <c r="W3" s="8"/>
      <c r="X3" s="8"/>
      <c r="Y3" s="8"/>
      <c r="Z3" s="8"/>
    </row>
    <row r="4" spans="1:26">
      <c r="A4" s="8"/>
      <c r="B4" s="36" t="s">
        <v>1</v>
      </c>
      <c r="C4" s="903" t="str">
        <f>Guidance!C4</f>
        <v>AD0091</v>
      </c>
      <c r="D4" s="904"/>
      <c r="E4" s="8"/>
      <c r="F4" s="8"/>
      <c r="G4" s="8"/>
      <c r="H4" s="8"/>
      <c r="I4" s="8"/>
      <c r="J4" s="8"/>
      <c r="K4" s="8"/>
      <c r="L4" s="8"/>
      <c r="M4" s="8"/>
      <c r="N4" s="8"/>
      <c r="O4" s="8"/>
      <c r="P4" s="8"/>
      <c r="Q4" s="8"/>
      <c r="R4" s="8"/>
      <c r="S4" s="8"/>
      <c r="T4" s="8"/>
      <c r="U4" s="8"/>
      <c r="V4" s="8"/>
      <c r="W4" s="8"/>
      <c r="X4" s="8"/>
      <c r="Y4" s="8"/>
      <c r="Z4" s="8"/>
    </row>
    <row r="5" spans="1:26" ht="14.45" thickBot="1">
      <c r="A5" s="8"/>
      <c r="B5" s="15" t="s">
        <v>3</v>
      </c>
      <c r="C5" s="905"/>
      <c r="D5" s="906"/>
      <c r="E5" s="8"/>
      <c r="F5" s="8"/>
      <c r="G5" s="8"/>
      <c r="H5" s="8"/>
      <c r="I5" s="8"/>
      <c r="J5" s="8"/>
      <c r="K5" s="8"/>
      <c r="L5" s="8"/>
      <c r="M5" s="8"/>
      <c r="N5" s="8"/>
      <c r="O5" s="8"/>
      <c r="P5" s="8"/>
      <c r="Q5" s="8"/>
      <c r="R5" s="8"/>
      <c r="S5" s="8"/>
      <c r="T5" s="8"/>
      <c r="U5" s="8"/>
      <c r="V5" s="8"/>
      <c r="W5" s="8"/>
      <c r="X5" s="8"/>
      <c r="Y5" s="8"/>
      <c r="Z5" s="8"/>
    </row>
    <row r="6" spans="1:26">
      <c r="A6" s="8"/>
      <c r="B6" s="8"/>
      <c r="C6" s="8"/>
      <c r="D6" s="8"/>
      <c r="E6" s="8"/>
      <c r="F6" s="8"/>
      <c r="G6" s="8"/>
      <c r="H6" s="8"/>
      <c r="I6" s="8"/>
      <c r="J6" s="8"/>
      <c r="K6" s="8"/>
      <c r="L6" s="8"/>
      <c r="M6" s="8"/>
      <c r="N6" s="8"/>
      <c r="O6" s="8"/>
      <c r="P6" s="8"/>
      <c r="Q6" s="8"/>
      <c r="R6" s="8"/>
      <c r="S6" s="8"/>
      <c r="T6" s="8"/>
      <c r="U6" s="8"/>
      <c r="V6" s="8"/>
      <c r="W6" s="8"/>
      <c r="X6" s="8"/>
      <c r="Y6" s="8"/>
      <c r="Z6" s="8"/>
    </row>
    <row r="7" spans="1:26" ht="14.45">
      <c r="A7" s="8"/>
      <c r="B7" s="8"/>
      <c r="C7" s="84"/>
      <c r="D7" s="8"/>
      <c r="E7" s="8"/>
      <c r="F7" s="8"/>
      <c r="G7" s="8"/>
      <c r="H7" s="8"/>
      <c r="I7" s="8"/>
      <c r="J7" s="8"/>
      <c r="K7" s="8"/>
      <c r="L7" s="8"/>
      <c r="M7" s="8"/>
      <c r="N7" s="8"/>
      <c r="O7" s="8"/>
      <c r="P7" s="8"/>
      <c r="Q7" s="8"/>
      <c r="R7" s="8"/>
      <c r="S7" s="8"/>
      <c r="T7" s="8"/>
      <c r="U7" s="8"/>
      <c r="V7" s="8"/>
      <c r="W7" s="8"/>
      <c r="X7" s="8"/>
      <c r="Y7" s="8"/>
      <c r="Z7" s="8"/>
    </row>
    <row r="8" spans="1:26">
      <c r="A8" s="8"/>
      <c r="B8" s="8"/>
      <c r="C8" s="331">
        <v>2022</v>
      </c>
      <c r="D8" s="331">
        <v>2023</v>
      </c>
      <c r="E8" s="331">
        <v>2024</v>
      </c>
      <c r="F8" s="333" t="s">
        <v>156</v>
      </c>
      <c r="G8" s="141"/>
      <c r="H8" s="8"/>
      <c r="I8" s="8"/>
      <c r="J8" s="8"/>
      <c r="K8" s="8"/>
      <c r="L8" s="8"/>
      <c r="M8" s="8"/>
      <c r="N8" s="8"/>
      <c r="O8" s="8"/>
      <c r="P8" s="8"/>
      <c r="Q8" s="8"/>
      <c r="R8" s="8"/>
      <c r="S8" s="8"/>
      <c r="T8" s="8"/>
      <c r="U8" s="8"/>
      <c r="V8" s="8"/>
      <c r="W8" s="8"/>
      <c r="X8" s="8"/>
      <c r="Y8" s="8"/>
      <c r="Z8" s="8"/>
    </row>
    <row r="9" spans="1:26" ht="42">
      <c r="A9" s="8"/>
      <c r="B9" s="535" t="s">
        <v>290</v>
      </c>
      <c r="C9" s="113"/>
      <c r="D9" s="144"/>
      <c r="E9" s="145"/>
      <c r="F9" s="133"/>
      <c r="G9" s="9"/>
      <c r="H9" s="8"/>
      <c r="I9" s="8"/>
      <c r="J9" s="8"/>
      <c r="K9" s="8"/>
      <c r="L9" s="8"/>
      <c r="M9" s="8"/>
      <c r="N9" s="8"/>
      <c r="O9" s="8"/>
      <c r="P9" s="8"/>
      <c r="Q9" s="8"/>
      <c r="R9" s="8"/>
      <c r="S9" s="8"/>
      <c r="T9" s="8"/>
      <c r="U9" s="8"/>
      <c r="V9" s="8"/>
      <c r="W9" s="8"/>
      <c r="X9" s="8"/>
      <c r="Y9" s="8"/>
      <c r="Z9" s="8"/>
    </row>
    <row r="10" spans="1:26" ht="56.1">
      <c r="A10" s="8"/>
      <c r="B10" s="536" t="s">
        <v>291</v>
      </c>
      <c r="C10" s="122"/>
      <c r="D10" s="123"/>
      <c r="E10" s="123"/>
      <c r="F10" s="146"/>
      <c r="G10" s="9"/>
      <c r="H10" s="8"/>
      <c r="I10" s="8"/>
      <c r="J10" s="8"/>
      <c r="K10" s="8"/>
      <c r="L10" s="8"/>
      <c r="M10" s="8"/>
      <c r="N10" s="8"/>
      <c r="O10" s="8"/>
      <c r="P10" s="8"/>
      <c r="Q10" s="8"/>
      <c r="R10" s="8"/>
      <c r="S10" s="8"/>
      <c r="T10" s="8"/>
      <c r="U10" s="8"/>
      <c r="V10" s="8"/>
      <c r="W10" s="8"/>
      <c r="X10" s="8"/>
      <c r="Y10" s="8"/>
      <c r="Z10" s="8"/>
    </row>
    <row r="11" spans="1:26" ht="42">
      <c r="A11" s="8"/>
      <c r="B11" s="535" t="s">
        <v>292</v>
      </c>
      <c r="C11" s="238">
        <f>IF(C9&gt;0,C10/C9,0)</f>
        <v>0</v>
      </c>
      <c r="D11" s="239">
        <f t="shared" ref="D11:F11" si="0">IF(D9&gt;0,D10/D9,0)</f>
        <v>0</v>
      </c>
      <c r="E11" s="239">
        <f t="shared" si="0"/>
        <v>0</v>
      </c>
      <c r="F11" s="240">
        <f t="shared" si="0"/>
        <v>0</v>
      </c>
      <c r="G11" s="147"/>
      <c r="H11" s="8"/>
      <c r="I11" s="8"/>
      <c r="J11" s="8"/>
      <c r="K11" s="8"/>
      <c r="L11" s="8"/>
      <c r="M11" s="8"/>
      <c r="N11" s="8"/>
      <c r="O11" s="8"/>
      <c r="P11" s="8"/>
      <c r="Q11" s="8"/>
      <c r="R11" s="8"/>
      <c r="S11" s="8"/>
      <c r="T11" s="8"/>
      <c r="U11" s="8"/>
      <c r="V11" s="8"/>
      <c r="W11" s="8"/>
      <c r="X11" s="8"/>
      <c r="Y11" s="8"/>
      <c r="Z11" s="8"/>
    </row>
    <row r="12" spans="1:26" ht="42">
      <c r="A12" s="8"/>
      <c r="B12" s="537" t="s">
        <v>293</v>
      </c>
      <c r="C12" s="241">
        <f>IF($C$11 &gt; 0,(C11/$C$11)*100,0)</f>
        <v>0</v>
      </c>
      <c r="D12" s="242">
        <f t="shared" ref="D12:F12" si="1">IF($C$11 &gt; 0,(D11/$C$11)*100,0)</f>
        <v>0</v>
      </c>
      <c r="E12" s="242">
        <f t="shared" si="1"/>
        <v>0</v>
      </c>
      <c r="F12" s="243">
        <f t="shared" si="1"/>
        <v>0</v>
      </c>
      <c r="G12" s="148"/>
      <c r="H12" s="8"/>
      <c r="I12" s="8"/>
      <c r="J12" s="8"/>
      <c r="K12" s="8"/>
      <c r="L12" s="8"/>
      <c r="M12" s="8"/>
      <c r="N12" s="8"/>
      <c r="O12" s="8"/>
      <c r="P12" s="8"/>
      <c r="Q12" s="8"/>
      <c r="R12" s="8"/>
      <c r="S12" s="8"/>
      <c r="T12" s="8"/>
      <c r="U12" s="8"/>
      <c r="V12" s="8"/>
      <c r="W12" s="8"/>
      <c r="X12" s="8"/>
      <c r="Y12" s="8"/>
      <c r="Z12" s="8"/>
    </row>
    <row r="13" spans="1:26">
      <c r="A13" s="8"/>
      <c r="B13" s="8"/>
      <c r="C13" s="8"/>
      <c r="D13" s="8"/>
      <c r="E13" s="8"/>
      <c r="F13" s="8"/>
      <c r="G13" s="8"/>
      <c r="H13" s="8"/>
      <c r="I13" s="8"/>
      <c r="J13" s="8"/>
      <c r="K13" s="8"/>
      <c r="L13" s="8"/>
      <c r="M13" s="8"/>
      <c r="N13" s="8"/>
      <c r="O13" s="8"/>
      <c r="P13" s="8"/>
      <c r="Q13" s="8"/>
      <c r="R13" s="8"/>
      <c r="S13" s="8"/>
      <c r="T13" s="8"/>
      <c r="U13" s="8"/>
      <c r="V13" s="8"/>
      <c r="W13" s="8"/>
      <c r="X13" s="8"/>
      <c r="Y13" s="8"/>
      <c r="Z13" s="8"/>
    </row>
    <row r="14" spans="1:26">
      <c r="A14" s="8"/>
      <c r="B14" s="8"/>
      <c r="C14" s="8"/>
      <c r="D14" s="8"/>
      <c r="E14" s="8"/>
      <c r="F14" s="8"/>
      <c r="G14" s="8"/>
      <c r="H14" s="8"/>
      <c r="I14" s="8"/>
      <c r="J14" s="8"/>
      <c r="K14" s="8"/>
      <c r="L14" s="8"/>
      <c r="M14" s="8"/>
      <c r="N14" s="8"/>
      <c r="O14" s="8"/>
      <c r="P14" s="8"/>
      <c r="Q14" s="8"/>
      <c r="R14" s="8"/>
      <c r="S14" s="8"/>
      <c r="T14" s="8"/>
      <c r="U14" s="8"/>
      <c r="V14" s="8"/>
      <c r="W14" s="8"/>
      <c r="X14" s="8"/>
      <c r="Y14" s="8"/>
      <c r="Z14" s="8"/>
    </row>
    <row r="15" spans="1:26">
      <c r="A15" s="8"/>
      <c r="B15" s="8"/>
      <c r="C15" s="8"/>
      <c r="D15" s="8"/>
      <c r="E15" s="8"/>
      <c r="F15" s="8"/>
      <c r="G15" s="8"/>
      <c r="H15" s="8"/>
      <c r="I15" s="8"/>
      <c r="J15" s="8"/>
      <c r="K15" s="8"/>
      <c r="L15" s="8"/>
      <c r="M15" s="8"/>
      <c r="N15" s="8"/>
      <c r="O15" s="8"/>
      <c r="P15" s="8"/>
      <c r="Q15" s="8"/>
      <c r="R15" s="8"/>
      <c r="S15" s="8"/>
      <c r="T15" s="8"/>
      <c r="U15" s="8"/>
      <c r="V15" s="8"/>
      <c r="W15" s="8"/>
      <c r="X15" s="8"/>
      <c r="Y15" s="8"/>
      <c r="Z15" s="8"/>
    </row>
    <row r="16" spans="1:26">
      <c r="A16" s="8"/>
      <c r="B16" s="8"/>
      <c r="C16" s="8"/>
      <c r="D16" s="8"/>
      <c r="E16" s="8"/>
      <c r="F16" s="8"/>
      <c r="G16" s="8"/>
      <c r="H16" s="8"/>
      <c r="I16" s="8"/>
      <c r="J16" s="8"/>
      <c r="K16" s="8"/>
      <c r="L16" s="8"/>
      <c r="M16" s="8"/>
      <c r="N16" s="8"/>
      <c r="O16" s="8"/>
      <c r="P16" s="8"/>
      <c r="Q16" s="8"/>
      <c r="R16" s="8"/>
      <c r="S16" s="8"/>
      <c r="T16" s="8"/>
      <c r="U16" s="8"/>
      <c r="V16" s="8"/>
      <c r="W16" s="8"/>
      <c r="X16" s="8"/>
      <c r="Y16" s="8"/>
      <c r="Z16" s="8"/>
    </row>
    <row r="17" spans="1:26">
      <c r="A17" s="8"/>
      <c r="B17" s="8"/>
      <c r="C17" s="8"/>
      <c r="D17" s="8"/>
      <c r="E17" s="8"/>
      <c r="F17" s="8"/>
      <c r="G17" s="8"/>
      <c r="H17" s="8"/>
      <c r="I17" s="8"/>
      <c r="J17" s="8"/>
      <c r="K17" s="8"/>
      <c r="L17" s="8"/>
      <c r="M17" s="8"/>
      <c r="N17" s="8"/>
      <c r="O17" s="8"/>
      <c r="P17" s="8"/>
      <c r="Q17" s="8"/>
      <c r="R17" s="8"/>
      <c r="S17" s="8"/>
      <c r="T17" s="8"/>
      <c r="U17" s="8"/>
      <c r="V17" s="8"/>
      <c r="W17" s="8"/>
      <c r="X17" s="8"/>
      <c r="Y17" s="8"/>
      <c r="Z17" s="8"/>
    </row>
    <row r="18" spans="1:26">
      <c r="A18" s="8"/>
      <c r="B18" s="8"/>
      <c r="C18" s="8"/>
      <c r="D18" s="8"/>
      <c r="E18" s="8"/>
      <c r="F18" s="8"/>
      <c r="G18" s="8"/>
      <c r="H18" s="8"/>
      <c r="I18" s="8"/>
      <c r="J18" s="8"/>
      <c r="K18" s="8"/>
      <c r="L18" s="8"/>
      <c r="M18" s="8"/>
      <c r="N18" s="8"/>
      <c r="O18" s="8"/>
      <c r="P18" s="8"/>
      <c r="Q18" s="8"/>
      <c r="R18" s="8"/>
      <c r="S18" s="8"/>
      <c r="T18" s="8"/>
      <c r="U18" s="8"/>
      <c r="V18" s="8"/>
      <c r="W18" s="8"/>
      <c r="X18" s="8"/>
      <c r="Y18" s="8"/>
      <c r="Z18" s="8"/>
    </row>
    <row r="19" spans="1:26">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6">
      <c r="A20" s="8"/>
      <c r="B20" s="8"/>
      <c r="C20" s="8"/>
      <c r="D20" s="8"/>
      <c r="E20" s="8"/>
      <c r="F20" s="8"/>
      <c r="G20" s="8"/>
      <c r="H20" s="8"/>
      <c r="I20" s="8"/>
      <c r="J20" s="8"/>
      <c r="K20" s="8"/>
      <c r="L20" s="8"/>
      <c r="M20" s="8"/>
      <c r="N20" s="8"/>
      <c r="O20" s="8"/>
      <c r="P20" s="8"/>
      <c r="Q20" s="8"/>
      <c r="R20" s="8"/>
      <c r="S20" s="8"/>
      <c r="T20" s="8"/>
      <c r="U20" s="8"/>
      <c r="V20" s="8"/>
      <c r="W20" s="8"/>
      <c r="X20" s="8"/>
      <c r="Y20" s="8"/>
      <c r="Z20" s="8"/>
    </row>
    <row r="21" spans="1:26">
      <c r="A21" s="8"/>
      <c r="B21" s="8"/>
      <c r="C21" s="8"/>
      <c r="D21" s="8"/>
      <c r="E21" s="8"/>
      <c r="F21" s="8"/>
      <c r="G21" s="8"/>
      <c r="H21" s="8"/>
      <c r="I21" s="8"/>
      <c r="J21" s="8"/>
      <c r="K21" s="8"/>
      <c r="L21" s="8"/>
      <c r="M21" s="8"/>
      <c r="N21" s="8"/>
      <c r="O21" s="8"/>
      <c r="P21" s="8"/>
      <c r="Q21" s="8"/>
      <c r="R21" s="8"/>
      <c r="S21" s="8"/>
      <c r="T21" s="8"/>
      <c r="U21" s="8"/>
      <c r="V21" s="8"/>
      <c r="W21" s="8"/>
      <c r="X21" s="8"/>
      <c r="Y21" s="8"/>
      <c r="Z21" s="8"/>
    </row>
    <row r="22" spans="1:26">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c r="A23" s="8"/>
      <c r="B23" s="8"/>
      <c r="C23" s="8"/>
      <c r="D23" s="8"/>
      <c r="E23" s="8"/>
      <c r="F23" s="8"/>
      <c r="G23" s="8"/>
      <c r="H23" s="8"/>
      <c r="I23" s="8"/>
      <c r="J23" s="8"/>
      <c r="K23" s="8"/>
      <c r="L23" s="8"/>
      <c r="M23" s="8"/>
      <c r="N23" s="8"/>
      <c r="O23" s="8"/>
      <c r="P23" s="8"/>
      <c r="Q23" s="8"/>
      <c r="R23" s="8"/>
      <c r="S23" s="8"/>
      <c r="T23" s="8"/>
      <c r="U23" s="8"/>
      <c r="V23" s="8"/>
      <c r="W23" s="8"/>
      <c r="X23" s="8"/>
      <c r="Y23" s="8"/>
      <c r="Z23" s="8"/>
    </row>
    <row r="24" spans="1:26">
      <c r="A24" s="8"/>
      <c r="B24" s="8"/>
      <c r="C24" s="8"/>
      <c r="D24" s="8"/>
      <c r="E24" s="8"/>
      <c r="F24" s="8"/>
      <c r="G24" s="8"/>
      <c r="H24" s="8"/>
      <c r="I24" s="8"/>
      <c r="J24" s="8"/>
      <c r="K24" s="8"/>
      <c r="L24" s="8"/>
      <c r="M24" s="8"/>
      <c r="N24" s="8"/>
      <c r="O24" s="8"/>
      <c r="P24" s="8"/>
      <c r="Q24" s="8"/>
      <c r="R24" s="8"/>
      <c r="S24" s="8"/>
      <c r="T24" s="8"/>
      <c r="U24" s="8"/>
      <c r="V24" s="8"/>
      <c r="W24" s="8"/>
      <c r="X24" s="8"/>
      <c r="Y24" s="8"/>
      <c r="Z24" s="8"/>
    </row>
    <row r="25" spans="1:26">
      <c r="A25" s="8"/>
      <c r="B25" s="8"/>
      <c r="C25" s="8"/>
      <c r="D25" s="8"/>
      <c r="E25" s="8"/>
      <c r="F25" s="8"/>
      <c r="G25" s="8"/>
      <c r="H25" s="8"/>
      <c r="I25" s="8"/>
      <c r="J25" s="8"/>
      <c r="K25" s="8"/>
      <c r="L25" s="8"/>
      <c r="M25" s="8"/>
      <c r="N25" s="8"/>
      <c r="O25" s="8"/>
      <c r="P25" s="8"/>
      <c r="Q25" s="8"/>
      <c r="R25" s="8"/>
      <c r="S25" s="8"/>
      <c r="T25" s="8"/>
      <c r="U25" s="8"/>
      <c r="V25" s="8"/>
      <c r="W25" s="8"/>
      <c r="X25" s="8"/>
      <c r="Y25" s="8"/>
      <c r="Z25" s="8"/>
    </row>
    <row r="26" spans="1:26">
      <c r="A26" s="8"/>
      <c r="B26" s="8"/>
      <c r="C26" s="8"/>
      <c r="D26" s="8"/>
      <c r="E26" s="8"/>
      <c r="F26" s="8"/>
      <c r="G26" s="8"/>
      <c r="H26" s="8"/>
      <c r="I26" s="8"/>
      <c r="J26" s="8"/>
      <c r="K26" s="8"/>
      <c r="L26" s="8"/>
      <c r="M26" s="8"/>
      <c r="N26" s="8"/>
      <c r="O26" s="8"/>
      <c r="P26" s="8"/>
      <c r="Q26" s="8"/>
      <c r="R26" s="8"/>
      <c r="S26" s="8"/>
      <c r="T26" s="8"/>
      <c r="U26" s="8"/>
      <c r="V26" s="8"/>
      <c r="W26" s="8"/>
      <c r="X26" s="8"/>
      <c r="Y26" s="8"/>
      <c r="Z26" s="8"/>
    </row>
    <row r="27" spans="1:26">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c r="A62" s="8"/>
      <c r="B62" s="8"/>
      <c r="C62" s="8"/>
      <c r="D62" s="8"/>
      <c r="E62" s="8"/>
      <c r="F62" s="8"/>
      <c r="G62" s="8"/>
      <c r="H62" s="8"/>
      <c r="I62" s="8"/>
      <c r="J62" s="8"/>
      <c r="K62" s="8"/>
      <c r="L62" s="8"/>
      <c r="M62" s="8"/>
      <c r="N62" s="8"/>
      <c r="O62" s="8"/>
      <c r="P62" s="8"/>
      <c r="Q62" s="8"/>
      <c r="R62" s="8"/>
      <c r="S62" s="8"/>
      <c r="T62" s="8"/>
      <c r="U62" s="8"/>
      <c r="V62" s="8"/>
      <c r="W62" s="8"/>
      <c r="X62" s="8"/>
      <c r="Y62" s="8"/>
      <c r="Z62" s="8"/>
    </row>
  </sheetData>
  <mergeCells count="2">
    <mergeCell ref="C4:D4"/>
    <mergeCell ref="C5:D5"/>
  </mergeCells>
  <hyperlinks>
    <hyperlink ref="B1" location="Contents!A1" display="Back to Contents" xr:uid="{67D918EF-CC5E-482B-8BF7-7B3DCA8A1007}"/>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C320-DD23-409F-A32A-C977E0E3569C}">
  <sheetPr>
    <tabColor rgb="FFFFF2CC"/>
  </sheetPr>
  <dimension ref="A1:Z62"/>
  <sheetViews>
    <sheetView zoomScale="90" zoomScaleNormal="90" workbookViewId="0">
      <selection activeCell="G35" sqref="G35"/>
    </sheetView>
  </sheetViews>
  <sheetFormatPr defaultColWidth="8.7109375" defaultRowHeight="14.1"/>
  <cols>
    <col min="1" max="1" width="8.7109375" style="2" customWidth="1"/>
    <col min="2" max="6" width="20.7109375" style="2" customWidth="1"/>
    <col min="7" max="8" width="13.28515625" style="2" customWidth="1"/>
    <col min="9" max="13" width="24.42578125" style="2" customWidth="1"/>
    <col min="14" max="16384" width="8.7109375" style="2"/>
  </cols>
  <sheetData>
    <row r="1" spans="1:26" s="8" customFormat="1" ht="15" customHeight="1">
      <c r="B1" s="302" t="s">
        <v>58</v>
      </c>
    </row>
    <row r="2" spans="1:26" ht="15" customHeight="1" thickBot="1">
      <c r="A2" s="8"/>
      <c r="B2" s="8"/>
      <c r="C2" s="8"/>
      <c r="D2" s="8"/>
      <c r="E2" s="8"/>
      <c r="F2" s="8"/>
      <c r="G2" s="8"/>
      <c r="H2" s="8"/>
      <c r="I2" s="8"/>
      <c r="J2" s="8"/>
      <c r="K2" s="8"/>
      <c r="L2" s="8"/>
      <c r="M2" s="8"/>
      <c r="N2" s="8"/>
      <c r="O2" s="8"/>
      <c r="P2" s="8"/>
      <c r="Q2" s="8"/>
      <c r="R2" s="8"/>
      <c r="S2" s="8"/>
      <c r="T2" s="8"/>
      <c r="U2" s="8"/>
      <c r="V2" s="8"/>
      <c r="W2" s="8"/>
      <c r="X2" s="8"/>
      <c r="Y2" s="8"/>
      <c r="Z2" s="8"/>
    </row>
    <row r="3" spans="1:26" ht="20.100000000000001" customHeight="1" thickBot="1">
      <c r="A3" s="8"/>
      <c r="B3" s="927" t="s">
        <v>294</v>
      </c>
      <c r="C3" s="928"/>
      <c r="D3" s="929"/>
      <c r="E3" s="8"/>
      <c r="F3" s="8"/>
      <c r="G3" s="8"/>
      <c r="H3" s="8"/>
      <c r="I3" s="8"/>
      <c r="J3" s="8"/>
      <c r="K3" s="8"/>
      <c r="L3" s="8"/>
      <c r="M3" s="8"/>
      <c r="N3" s="8"/>
      <c r="O3" s="8"/>
      <c r="P3" s="8"/>
      <c r="Q3" s="8"/>
      <c r="R3" s="8"/>
      <c r="S3" s="8"/>
      <c r="T3" s="8"/>
      <c r="U3" s="8"/>
      <c r="V3" s="8"/>
      <c r="W3" s="8"/>
      <c r="X3" s="8"/>
      <c r="Y3" s="8"/>
      <c r="Z3" s="8"/>
    </row>
    <row r="4" spans="1:26" ht="14.25" customHeight="1">
      <c r="A4" s="8"/>
      <c r="B4" s="110" t="s">
        <v>1</v>
      </c>
      <c r="C4" s="962" t="s">
        <v>115</v>
      </c>
      <c r="D4" s="963"/>
      <c r="E4" s="8"/>
      <c r="F4" s="8"/>
      <c r="G4" s="8"/>
      <c r="H4" s="8"/>
      <c r="I4" s="8"/>
      <c r="J4" s="8"/>
      <c r="K4" s="8"/>
      <c r="L4" s="8"/>
      <c r="M4" s="8"/>
      <c r="N4" s="8"/>
      <c r="O4" s="8"/>
      <c r="P4" s="8"/>
      <c r="Q4" s="8"/>
      <c r="R4" s="8"/>
      <c r="S4" s="8"/>
      <c r="T4" s="8"/>
      <c r="U4" s="8"/>
      <c r="V4" s="8"/>
      <c r="W4" s="8"/>
      <c r="X4" s="8"/>
      <c r="Y4" s="8"/>
      <c r="Z4" s="8"/>
    </row>
    <row r="5" spans="1:26" ht="14.25" customHeight="1" thickBot="1">
      <c r="A5" s="8"/>
      <c r="B5" s="111" t="s">
        <v>3</v>
      </c>
      <c r="C5" s="964" t="s">
        <v>115</v>
      </c>
      <c r="D5" s="965"/>
      <c r="E5" s="8"/>
      <c r="F5" s="8"/>
      <c r="G5" s="8"/>
      <c r="H5" s="8"/>
      <c r="I5" s="8"/>
      <c r="J5" s="8"/>
      <c r="K5" s="8"/>
      <c r="L5" s="8"/>
      <c r="M5" s="8"/>
      <c r="N5" s="8"/>
      <c r="O5" s="8"/>
      <c r="P5" s="8"/>
      <c r="Q5" s="8"/>
      <c r="R5" s="8"/>
      <c r="S5" s="8"/>
      <c r="T5" s="8"/>
      <c r="U5" s="8"/>
      <c r="V5" s="8"/>
      <c r="W5" s="8"/>
      <c r="X5" s="8"/>
      <c r="Y5" s="8"/>
      <c r="Z5" s="8"/>
    </row>
    <row r="6" spans="1:26" ht="16.5" customHeight="1">
      <c r="A6" s="8"/>
      <c r="B6" s="8"/>
      <c r="C6" s="8"/>
      <c r="D6" s="8"/>
      <c r="E6" s="8"/>
      <c r="F6" s="8"/>
      <c r="G6" s="8"/>
      <c r="H6" s="8"/>
      <c r="I6" s="8"/>
      <c r="J6" s="8"/>
      <c r="K6" s="8"/>
      <c r="L6" s="8"/>
      <c r="M6" s="8"/>
      <c r="N6" s="8"/>
      <c r="O6" s="8"/>
      <c r="P6" s="8"/>
      <c r="Q6" s="8"/>
      <c r="R6" s="8"/>
      <c r="S6" s="8"/>
      <c r="T6" s="8"/>
      <c r="U6" s="8"/>
      <c r="V6" s="8"/>
      <c r="W6" s="8"/>
      <c r="X6" s="8"/>
      <c r="Y6" s="8"/>
      <c r="Z6" s="8"/>
    </row>
    <row r="7" spans="1:26" ht="16.5" customHeight="1">
      <c r="A7" s="8"/>
      <c r="B7" s="8"/>
      <c r="C7" s="84" t="s">
        <v>295</v>
      </c>
      <c r="D7" s="8"/>
      <c r="E7" s="8"/>
      <c r="F7" s="8"/>
      <c r="G7" s="8"/>
      <c r="H7" s="8"/>
      <c r="I7" s="8"/>
      <c r="J7" s="8"/>
      <c r="K7" s="8"/>
      <c r="L7" s="8"/>
      <c r="M7" s="8"/>
      <c r="N7" s="8"/>
      <c r="O7" s="8"/>
      <c r="P7" s="8"/>
      <c r="Q7" s="8"/>
      <c r="R7" s="8"/>
      <c r="S7" s="8"/>
      <c r="T7" s="8"/>
      <c r="U7" s="8"/>
      <c r="V7" s="8"/>
      <c r="W7" s="8"/>
      <c r="X7" s="8"/>
      <c r="Y7" s="8"/>
      <c r="Z7" s="8"/>
    </row>
    <row r="8" spans="1:26">
      <c r="A8" s="8"/>
      <c r="B8" s="8"/>
      <c r="C8" s="359" t="s">
        <v>296</v>
      </c>
      <c r="D8" s="340" t="str">
        <f>IF(ISNUMBER(C8),C8+1,"")</f>
        <v/>
      </c>
      <c r="E8" s="340" t="str">
        <f>IF(ISNUMBER(C8),D8+1,"")</f>
        <v/>
      </c>
      <c r="F8" s="340" t="s">
        <v>156</v>
      </c>
      <c r="G8" s="8"/>
      <c r="H8" s="8"/>
      <c r="I8" s="8"/>
      <c r="J8" s="8"/>
      <c r="K8" s="8"/>
      <c r="L8" s="8"/>
      <c r="M8" s="8"/>
      <c r="N8" s="8"/>
      <c r="O8" s="8"/>
      <c r="P8" s="8"/>
      <c r="Q8" s="8"/>
      <c r="R8" s="8"/>
      <c r="S8" s="8"/>
      <c r="T8" s="8"/>
      <c r="U8" s="8"/>
      <c r="V8" s="8"/>
      <c r="W8" s="8"/>
      <c r="X8" s="8"/>
      <c r="Y8" s="8"/>
      <c r="Z8" s="8"/>
    </row>
    <row r="9" spans="1:26" ht="27.95">
      <c r="A9" s="8"/>
      <c r="B9" s="264" t="s">
        <v>297</v>
      </c>
      <c r="C9" s="76"/>
      <c r="D9" s="77"/>
      <c r="E9" s="76"/>
      <c r="F9" s="76"/>
      <c r="G9" s="8"/>
      <c r="H9" s="8"/>
      <c r="I9" s="8"/>
      <c r="J9" s="8"/>
      <c r="K9" s="8"/>
      <c r="L9" s="8"/>
      <c r="M9" s="8"/>
      <c r="N9" s="8"/>
      <c r="O9" s="8"/>
      <c r="P9" s="8"/>
      <c r="Q9" s="8"/>
      <c r="R9" s="8"/>
      <c r="S9" s="8"/>
      <c r="T9" s="8"/>
      <c r="U9" s="8"/>
      <c r="V9" s="8"/>
      <c r="W9" s="8"/>
      <c r="X9" s="8"/>
      <c r="Y9" s="8"/>
      <c r="Z9" s="8"/>
    </row>
    <row r="10" spans="1:26" ht="69.95">
      <c r="A10" s="8"/>
      <c r="B10" s="265" t="s">
        <v>298</v>
      </c>
      <c r="C10" s="76"/>
      <c r="D10" s="76"/>
      <c r="E10" s="76"/>
      <c r="F10" s="76"/>
      <c r="G10" s="8"/>
      <c r="H10" s="8"/>
      <c r="I10" s="8"/>
      <c r="J10" s="8"/>
      <c r="K10" s="8"/>
      <c r="L10" s="8"/>
      <c r="M10" s="8"/>
      <c r="N10" s="8"/>
      <c r="O10" s="8"/>
      <c r="P10" s="8"/>
      <c r="Q10" s="8"/>
      <c r="R10" s="8"/>
      <c r="S10" s="8"/>
      <c r="T10" s="8"/>
      <c r="U10" s="8"/>
      <c r="V10" s="8"/>
      <c r="W10" s="8"/>
      <c r="X10" s="8"/>
      <c r="Y10" s="8"/>
      <c r="Z10" s="8"/>
    </row>
    <row r="11" spans="1:26" ht="84">
      <c r="A11" s="8"/>
      <c r="B11" s="265" t="s">
        <v>299</v>
      </c>
      <c r="C11" s="257"/>
      <c r="D11" s="257"/>
      <c r="E11" s="257"/>
      <c r="F11" s="257"/>
      <c r="G11" s="8"/>
      <c r="H11" s="8"/>
      <c r="I11" s="8"/>
      <c r="J11" s="8"/>
      <c r="K11" s="8"/>
      <c r="L11" s="8"/>
      <c r="M11" s="8"/>
      <c r="N11" s="8"/>
      <c r="O11" s="8"/>
      <c r="P11" s="8"/>
      <c r="Q11" s="8"/>
      <c r="R11" s="8"/>
      <c r="S11" s="8"/>
      <c r="T11" s="8"/>
      <c r="U11" s="8"/>
      <c r="V11" s="8"/>
      <c r="W11" s="8"/>
      <c r="X11" s="8"/>
      <c r="Y11" s="8"/>
      <c r="Z11" s="8"/>
    </row>
    <row r="12" spans="1:26" ht="27.95">
      <c r="A12" s="8"/>
      <c r="B12" s="266" t="s">
        <v>300</v>
      </c>
      <c r="C12" s="256">
        <f>IF(ISNUMBER(C11),(C11/$C$11),0)</f>
        <v>0</v>
      </c>
      <c r="D12" s="256">
        <f>IF(ISNUMBER(D11),(D11/$C$11),0)</f>
        <v>0</v>
      </c>
      <c r="E12" s="256">
        <f>IF(ISNUMBER(E11),(E11/$C$11),0)</f>
        <v>0</v>
      </c>
      <c r="F12" s="256">
        <f>IF(ISNUMBER(F11),(F11/$C$11),0)</f>
        <v>0</v>
      </c>
      <c r="G12" s="8"/>
      <c r="H12" s="8"/>
      <c r="I12" s="8"/>
      <c r="J12" s="8"/>
      <c r="K12" s="8"/>
      <c r="L12" s="8"/>
      <c r="M12" s="8"/>
      <c r="N12" s="8"/>
      <c r="O12" s="8"/>
      <c r="P12" s="8"/>
      <c r="Q12" s="8"/>
      <c r="R12" s="8"/>
      <c r="S12" s="8"/>
      <c r="T12" s="8"/>
      <c r="U12" s="8"/>
      <c r="V12" s="8"/>
      <c r="W12" s="8"/>
      <c r="X12" s="8"/>
      <c r="Y12" s="8"/>
      <c r="Z12" s="8"/>
    </row>
    <row r="13" spans="1:26">
      <c r="A13" s="8"/>
      <c r="B13" s="8"/>
      <c r="C13" s="8"/>
      <c r="D13" s="8"/>
      <c r="E13" s="8"/>
      <c r="F13" s="8"/>
      <c r="G13" s="8"/>
      <c r="H13" s="8"/>
      <c r="I13" s="8"/>
      <c r="J13" s="8"/>
      <c r="K13" s="8"/>
      <c r="L13" s="8"/>
      <c r="M13" s="8"/>
      <c r="N13" s="8"/>
      <c r="O13" s="8"/>
      <c r="P13" s="8"/>
      <c r="Q13" s="8"/>
      <c r="R13" s="8"/>
      <c r="S13" s="8"/>
      <c r="T13" s="8"/>
      <c r="U13" s="8"/>
      <c r="V13" s="8"/>
      <c r="W13" s="8"/>
      <c r="X13" s="8"/>
      <c r="Y13" s="8"/>
      <c r="Z13" s="8"/>
    </row>
    <row r="14" spans="1:26">
      <c r="A14" s="8"/>
      <c r="B14" s="8"/>
      <c r="C14" s="8"/>
      <c r="D14" s="8"/>
      <c r="E14" s="8"/>
      <c r="F14" s="8"/>
      <c r="G14" s="8"/>
      <c r="H14" s="8"/>
      <c r="I14" s="8"/>
      <c r="J14" s="8"/>
      <c r="K14" s="8"/>
      <c r="L14" s="8"/>
      <c r="M14" s="8"/>
      <c r="N14" s="8"/>
      <c r="O14" s="8"/>
      <c r="P14" s="8"/>
      <c r="Q14" s="8"/>
      <c r="R14" s="8"/>
      <c r="S14" s="8"/>
      <c r="T14" s="8"/>
      <c r="U14" s="8"/>
      <c r="V14" s="8"/>
      <c r="W14" s="8"/>
      <c r="X14" s="8"/>
      <c r="Y14" s="8"/>
      <c r="Z14" s="8"/>
    </row>
    <row r="15" spans="1:26">
      <c r="A15" s="8"/>
      <c r="B15" s="8"/>
      <c r="C15" s="8"/>
      <c r="D15" s="8"/>
      <c r="E15" s="8"/>
      <c r="F15" s="8"/>
      <c r="G15" s="8"/>
      <c r="H15" s="8"/>
      <c r="I15" s="8"/>
      <c r="J15" s="8"/>
      <c r="K15" s="8"/>
      <c r="L15" s="8"/>
      <c r="M15" s="8"/>
      <c r="N15" s="8"/>
      <c r="O15" s="8"/>
      <c r="P15" s="8"/>
      <c r="Q15" s="8"/>
      <c r="R15" s="8"/>
      <c r="S15" s="8"/>
      <c r="T15" s="8"/>
      <c r="U15" s="8"/>
      <c r="V15" s="8"/>
      <c r="W15" s="8"/>
      <c r="X15" s="8"/>
      <c r="Y15" s="8"/>
      <c r="Z15" s="8"/>
    </row>
    <row r="16" spans="1:26">
      <c r="A16" s="8"/>
      <c r="B16" s="8"/>
      <c r="C16" s="8"/>
      <c r="D16" s="8"/>
      <c r="E16" s="8"/>
      <c r="F16" s="8"/>
      <c r="G16" s="8"/>
      <c r="H16" s="8"/>
      <c r="I16" s="8"/>
      <c r="J16" s="8"/>
      <c r="K16" s="8"/>
      <c r="L16" s="8"/>
      <c r="M16" s="8"/>
      <c r="N16" s="8"/>
      <c r="O16" s="8"/>
      <c r="P16" s="8"/>
      <c r="Q16" s="8"/>
      <c r="R16" s="8"/>
      <c r="S16" s="8"/>
      <c r="T16" s="8"/>
      <c r="U16" s="8"/>
      <c r="V16" s="8"/>
      <c r="W16" s="8"/>
      <c r="X16" s="8"/>
      <c r="Y16" s="8"/>
      <c r="Z16" s="8"/>
    </row>
    <row r="17" spans="1:26">
      <c r="A17" s="8"/>
      <c r="B17" s="8"/>
      <c r="C17" s="8"/>
      <c r="D17" s="8"/>
      <c r="E17" s="8"/>
      <c r="F17" s="8"/>
      <c r="G17" s="8"/>
      <c r="H17" s="8"/>
      <c r="I17" s="8"/>
      <c r="J17" s="8"/>
      <c r="K17" s="8"/>
      <c r="L17" s="8"/>
      <c r="M17" s="8"/>
      <c r="N17" s="8"/>
      <c r="O17" s="8"/>
      <c r="P17" s="8"/>
      <c r="Q17" s="8"/>
      <c r="R17" s="8"/>
      <c r="S17" s="8"/>
      <c r="T17" s="8"/>
      <c r="U17" s="8"/>
      <c r="V17" s="8"/>
      <c r="W17" s="8"/>
      <c r="X17" s="8"/>
      <c r="Y17" s="8"/>
      <c r="Z17" s="8"/>
    </row>
    <row r="18" spans="1:26">
      <c r="A18" s="8"/>
      <c r="B18" s="8"/>
      <c r="C18" s="8"/>
      <c r="D18" s="8"/>
      <c r="E18" s="8"/>
      <c r="F18" s="8"/>
      <c r="G18" s="8"/>
      <c r="H18" s="8"/>
      <c r="I18" s="8"/>
      <c r="J18" s="8"/>
      <c r="K18" s="8"/>
      <c r="L18" s="8"/>
      <c r="M18" s="8"/>
      <c r="N18" s="8"/>
      <c r="O18" s="8"/>
      <c r="P18" s="8"/>
      <c r="Q18" s="8"/>
      <c r="R18" s="8"/>
      <c r="S18" s="8"/>
      <c r="T18" s="8"/>
      <c r="U18" s="8"/>
      <c r="V18" s="8"/>
      <c r="W18" s="8"/>
      <c r="X18" s="8"/>
      <c r="Y18" s="8"/>
      <c r="Z18" s="8"/>
    </row>
    <row r="19" spans="1:26">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6">
      <c r="A20" s="8"/>
      <c r="B20" s="8"/>
      <c r="C20" s="8"/>
      <c r="D20" s="8"/>
      <c r="E20" s="8"/>
      <c r="F20" s="8"/>
      <c r="G20" s="8"/>
      <c r="H20" s="8"/>
      <c r="I20" s="8"/>
      <c r="J20" s="8"/>
      <c r="K20" s="8"/>
      <c r="L20" s="8"/>
      <c r="M20" s="8"/>
      <c r="N20" s="8"/>
      <c r="O20" s="8"/>
      <c r="P20" s="8"/>
      <c r="Q20" s="8"/>
      <c r="R20" s="8"/>
      <c r="S20" s="8"/>
      <c r="T20" s="8"/>
      <c r="U20" s="8"/>
      <c r="V20" s="8"/>
      <c r="W20" s="8"/>
      <c r="X20" s="8"/>
      <c r="Y20" s="8"/>
      <c r="Z20" s="8"/>
    </row>
    <row r="21" spans="1:26">
      <c r="A21" s="8"/>
      <c r="B21" s="8"/>
      <c r="C21" s="8"/>
      <c r="D21" s="8"/>
      <c r="E21" s="8"/>
      <c r="F21" s="8"/>
      <c r="G21" s="8"/>
      <c r="H21" s="8"/>
      <c r="I21" s="8"/>
      <c r="J21" s="8"/>
      <c r="K21" s="8"/>
      <c r="L21" s="8"/>
      <c r="M21" s="8"/>
      <c r="N21" s="8"/>
      <c r="O21" s="8"/>
      <c r="P21" s="8"/>
      <c r="Q21" s="8"/>
      <c r="R21" s="8"/>
      <c r="S21" s="8"/>
      <c r="T21" s="8"/>
      <c r="U21" s="8"/>
      <c r="V21" s="8"/>
      <c r="W21" s="8"/>
      <c r="X21" s="8"/>
      <c r="Y21" s="8"/>
      <c r="Z21" s="8"/>
    </row>
    <row r="22" spans="1:26">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c r="A23" s="8"/>
      <c r="B23" s="8"/>
      <c r="C23" s="8"/>
      <c r="D23" s="8"/>
      <c r="E23" s="8"/>
      <c r="F23" s="8"/>
      <c r="G23" s="8"/>
      <c r="H23" s="8"/>
      <c r="I23" s="8"/>
      <c r="J23" s="8"/>
      <c r="K23" s="8"/>
      <c r="L23" s="8"/>
      <c r="M23" s="8"/>
      <c r="N23" s="8"/>
      <c r="O23" s="8"/>
      <c r="P23" s="8"/>
      <c r="Q23" s="8"/>
      <c r="R23" s="8"/>
      <c r="S23" s="8"/>
      <c r="T23" s="8"/>
      <c r="U23" s="8"/>
      <c r="V23" s="8"/>
      <c r="W23" s="8"/>
      <c r="X23" s="8"/>
      <c r="Y23" s="8"/>
      <c r="Z23" s="8"/>
    </row>
    <row r="24" spans="1:26">
      <c r="A24" s="8"/>
      <c r="B24" s="8"/>
      <c r="C24" s="8"/>
      <c r="D24" s="8"/>
      <c r="E24" s="8"/>
      <c r="F24" s="8"/>
      <c r="G24" s="8"/>
      <c r="H24" s="8"/>
      <c r="I24" s="8"/>
      <c r="J24" s="8"/>
      <c r="K24" s="8"/>
      <c r="L24" s="8"/>
      <c r="M24" s="8"/>
      <c r="N24" s="8"/>
      <c r="O24" s="8"/>
      <c r="P24" s="8"/>
      <c r="Q24" s="8"/>
      <c r="R24" s="8"/>
      <c r="S24" s="8"/>
      <c r="T24" s="8"/>
      <c r="U24" s="8"/>
      <c r="V24" s="8"/>
      <c r="W24" s="8"/>
      <c r="X24" s="8"/>
      <c r="Y24" s="8"/>
      <c r="Z24" s="8"/>
    </row>
    <row r="25" spans="1:26">
      <c r="A25" s="8"/>
      <c r="B25" s="8"/>
      <c r="C25" s="8"/>
      <c r="D25" s="8"/>
      <c r="E25" s="8"/>
      <c r="F25" s="8"/>
      <c r="G25" s="8"/>
      <c r="H25" s="8"/>
      <c r="I25" s="8"/>
      <c r="J25" s="8"/>
      <c r="K25" s="8"/>
      <c r="L25" s="8"/>
      <c r="M25" s="8"/>
      <c r="N25" s="8"/>
      <c r="O25" s="8"/>
      <c r="P25" s="8"/>
      <c r="Q25" s="8"/>
      <c r="R25" s="8"/>
      <c r="S25" s="8"/>
      <c r="T25" s="8"/>
      <c r="U25" s="8"/>
      <c r="V25" s="8"/>
      <c r="W25" s="8"/>
      <c r="X25" s="8"/>
      <c r="Y25" s="8"/>
      <c r="Z25" s="8"/>
    </row>
    <row r="26" spans="1:26">
      <c r="A26" s="8"/>
      <c r="B26" s="8"/>
      <c r="C26" s="8"/>
      <c r="D26" s="8"/>
      <c r="E26" s="8"/>
      <c r="F26" s="8"/>
      <c r="G26" s="8"/>
      <c r="H26" s="8"/>
      <c r="I26" s="8"/>
      <c r="J26" s="8"/>
      <c r="K26" s="8"/>
      <c r="L26" s="8"/>
      <c r="M26" s="8"/>
      <c r="N26" s="8"/>
      <c r="O26" s="8"/>
      <c r="P26" s="8"/>
      <c r="Q26" s="8"/>
      <c r="R26" s="8"/>
      <c r="S26" s="8"/>
      <c r="T26" s="8"/>
      <c r="U26" s="8"/>
      <c r="V26" s="8"/>
      <c r="W26" s="8"/>
      <c r="X26" s="8"/>
      <c r="Y26" s="8"/>
      <c r="Z26" s="8"/>
    </row>
    <row r="27" spans="1:26">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c r="A62" s="8"/>
      <c r="B62" s="8"/>
      <c r="C62" s="8"/>
      <c r="D62" s="8"/>
      <c r="E62" s="8"/>
      <c r="F62" s="8"/>
      <c r="G62" s="8"/>
      <c r="H62" s="8"/>
      <c r="I62" s="8"/>
      <c r="J62" s="8"/>
      <c r="K62" s="8"/>
      <c r="L62" s="8"/>
      <c r="M62" s="8"/>
      <c r="N62" s="8"/>
      <c r="O62" s="8"/>
      <c r="P62" s="8"/>
      <c r="Q62" s="8"/>
      <c r="R62" s="8"/>
      <c r="S62" s="8"/>
      <c r="T62" s="8"/>
      <c r="U62" s="8"/>
      <c r="V62" s="8"/>
      <c r="W62" s="8"/>
      <c r="X62" s="8"/>
      <c r="Y62" s="8"/>
      <c r="Z62" s="8"/>
    </row>
  </sheetData>
  <mergeCells count="3">
    <mergeCell ref="B3:D3"/>
    <mergeCell ref="C4:D4"/>
    <mergeCell ref="C5:D5"/>
  </mergeCells>
  <hyperlinks>
    <hyperlink ref="B1" location="Contents!A1" display="Back to Contents" xr:uid="{9FA4B314-C4E0-4EE4-BBFA-B978EA049F9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22790-CDF6-496C-AE7D-D47F63EFB26B}">
  <sheetPr>
    <tabColor rgb="FFFFF2CC"/>
  </sheetPr>
  <dimension ref="A1:Z61"/>
  <sheetViews>
    <sheetView zoomScale="90" zoomScaleNormal="90" workbookViewId="0">
      <selection activeCell="B13" sqref="B13"/>
    </sheetView>
  </sheetViews>
  <sheetFormatPr defaultColWidth="8.7109375" defaultRowHeight="14.1"/>
  <cols>
    <col min="1" max="1" width="8.7109375" style="2" customWidth="1"/>
    <col min="2" max="9" width="20.7109375" style="2" customWidth="1"/>
    <col min="10" max="11" width="24.42578125" style="2" customWidth="1"/>
    <col min="12" max="16384" width="8.7109375" style="2"/>
  </cols>
  <sheetData>
    <row r="1" spans="1:26" s="8" customFormat="1" ht="15" customHeight="1">
      <c r="B1" s="302" t="s">
        <v>58</v>
      </c>
    </row>
    <row r="2" spans="1:26" ht="15" customHeight="1" thickBot="1">
      <c r="A2" s="8"/>
      <c r="B2" s="8"/>
      <c r="C2" s="8"/>
      <c r="D2" s="8"/>
      <c r="E2" s="8"/>
      <c r="F2" s="8"/>
      <c r="G2" s="8"/>
      <c r="H2" s="8"/>
      <c r="I2" s="8"/>
      <c r="J2" s="8"/>
      <c r="K2" s="8"/>
      <c r="L2" s="8"/>
      <c r="M2" s="8"/>
      <c r="N2" s="8"/>
      <c r="O2" s="8"/>
      <c r="P2" s="8"/>
      <c r="Q2" s="8"/>
      <c r="R2" s="8"/>
      <c r="S2" s="8"/>
      <c r="T2" s="8"/>
      <c r="U2" s="8"/>
      <c r="V2" s="8"/>
      <c r="W2" s="8"/>
      <c r="X2" s="8"/>
      <c r="Y2" s="8"/>
      <c r="Z2" s="8"/>
    </row>
    <row r="3" spans="1:26" ht="20.100000000000001" customHeight="1" thickBot="1">
      <c r="A3" s="8"/>
      <c r="B3" s="927" t="s">
        <v>301</v>
      </c>
      <c r="C3" s="928"/>
      <c r="D3" s="929"/>
      <c r="E3" s="8"/>
      <c r="F3" s="8"/>
      <c r="G3" s="8"/>
      <c r="H3" s="8"/>
      <c r="I3" s="8"/>
      <c r="J3" s="8"/>
      <c r="K3" s="8"/>
      <c r="L3" s="8"/>
      <c r="M3" s="8"/>
      <c r="N3" s="8"/>
      <c r="O3" s="8"/>
      <c r="P3" s="8"/>
      <c r="Q3" s="8"/>
      <c r="R3" s="8"/>
      <c r="S3" s="8"/>
      <c r="T3" s="8"/>
      <c r="U3" s="8"/>
      <c r="V3" s="8"/>
      <c r="W3" s="8"/>
      <c r="X3" s="8"/>
      <c r="Y3" s="8"/>
      <c r="Z3" s="8"/>
    </row>
    <row r="4" spans="1:26" ht="14.25" customHeight="1" thickBot="1">
      <c r="A4" s="8"/>
      <c r="B4" s="130" t="s">
        <v>1</v>
      </c>
      <c r="C4" s="969" t="s">
        <v>115</v>
      </c>
      <c r="D4" s="970"/>
      <c r="E4" s="8"/>
      <c r="F4" s="8"/>
      <c r="G4" s="8"/>
      <c r="H4" s="8"/>
      <c r="I4" s="8"/>
      <c r="J4" s="8"/>
      <c r="K4" s="8"/>
      <c r="L4" s="8"/>
      <c r="M4" s="8"/>
      <c r="N4" s="8"/>
      <c r="O4" s="8"/>
      <c r="P4" s="8"/>
      <c r="Q4" s="8"/>
      <c r="R4" s="8"/>
      <c r="S4" s="8"/>
      <c r="T4" s="8"/>
      <c r="U4" s="8"/>
      <c r="V4" s="8"/>
      <c r="W4" s="8"/>
      <c r="X4" s="8"/>
      <c r="Y4" s="8"/>
      <c r="Z4" s="8"/>
    </row>
    <row r="5" spans="1:26" ht="14.25" customHeight="1" thickBot="1">
      <c r="A5" s="8"/>
      <c r="B5" s="131" t="s">
        <v>3</v>
      </c>
      <c r="C5" s="969" t="s">
        <v>115</v>
      </c>
      <c r="D5" s="970"/>
      <c r="E5" s="8"/>
      <c r="F5" s="8"/>
      <c r="G5" s="8"/>
      <c r="H5" s="8"/>
      <c r="I5" s="8"/>
      <c r="J5" s="8"/>
      <c r="K5" s="8"/>
      <c r="L5" s="8"/>
      <c r="M5" s="8"/>
      <c r="N5" s="8"/>
      <c r="O5" s="8"/>
      <c r="P5" s="8"/>
      <c r="Q5" s="8"/>
      <c r="R5" s="8"/>
      <c r="S5" s="8"/>
      <c r="T5" s="8"/>
      <c r="U5" s="8"/>
      <c r="V5" s="8"/>
      <c r="W5" s="8"/>
      <c r="X5" s="8"/>
      <c r="Y5" s="8"/>
      <c r="Z5" s="8"/>
    </row>
    <row r="6" spans="1:26" ht="14.25" customHeight="1" thickBot="1">
      <c r="A6" s="8"/>
      <c r="B6" s="8"/>
      <c r="C6" s="8"/>
      <c r="D6" s="8"/>
      <c r="E6" s="8"/>
      <c r="F6" s="8"/>
      <c r="G6" s="84" t="s">
        <v>302</v>
      </c>
      <c r="H6" s="8"/>
      <c r="I6" s="8"/>
      <c r="J6" s="8"/>
      <c r="K6" s="8"/>
      <c r="L6" s="8"/>
      <c r="M6" s="8"/>
      <c r="N6" s="8"/>
      <c r="O6" s="8"/>
      <c r="P6" s="8"/>
      <c r="Q6" s="8"/>
      <c r="R6" s="8"/>
      <c r="S6" s="8"/>
      <c r="T6" s="8"/>
      <c r="U6" s="8"/>
      <c r="V6" s="8"/>
      <c r="W6" s="8"/>
      <c r="X6" s="8"/>
      <c r="Y6" s="8"/>
      <c r="Z6" s="8"/>
    </row>
    <row r="7" spans="1:26" ht="14.25" customHeight="1">
      <c r="A7" s="8"/>
      <c r="B7" s="8"/>
      <c r="C7" s="85" t="s">
        <v>295</v>
      </c>
      <c r="D7" s="129"/>
      <c r="E7" s="129"/>
      <c r="F7" s="129"/>
      <c r="G7" s="966" t="s">
        <v>303</v>
      </c>
      <c r="H7" s="967"/>
      <c r="I7" s="968"/>
      <c r="J7" s="8"/>
      <c r="K7" s="8"/>
      <c r="L7" s="8"/>
      <c r="M7" s="8"/>
      <c r="N7" s="8"/>
      <c r="O7" s="8"/>
      <c r="P7" s="8"/>
      <c r="Q7" s="8"/>
      <c r="R7" s="8"/>
      <c r="S7" s="8"/>
      <c r="T7" s="8"/>
      <c r="U7" s="8"/>
      <c r="V7" s="8"/>
      <c r="W7" s="8"/>
      <c r="X7" s="8"/>
      <c r="Y7" s="8"/>
      <c r="Z7" s="8"/>
    </row>
    <row r="8" spans="1:26" ht="14.25" customHeight="1">
      <c r="A8" s="8"/>
      <c r="B8" s="367" t="s">
        <v>304</v>
      </c>
      <c r="C8" s="330" t="s">
        <v>296</v>
      </c>
      <c r="D8" s="332" t="str">
        <f>IF(ISNUMBER(C8),C8+1,"")</f>
        <v/>
      </c>
      <c r="E8" s="332" t="str">
        <f>IF(ISNUMBER(C8),D8+1,"")</f>
        <v/>
      </c>
      <c r="F8" s="333" t="s">
        <v>156</v>
      </c>
      <c r="G8" s="341" t="s">
        <v>296</v>
      </c>
      <c r="H8" s="342" t="s">
        <v>296</v>
      </c>
      <c r="I8" s="343" t="s">
        <v>296</v>
      </c>
      <c r="J8" s="8"/>
      <c r="K8" s="8"/>
      <c r="L8" s="8"/>
      <c r="M8" s="8"/>
      <c r="N8" s="8"/>
      <c r="O8" s="8"/>
      <c r="P8" s="8"/>
      <c r="Q8" s="8"/>
      <c r="R8" s="8"/>
      <c r="S8" s="8"/>
      <c r="T8" s="8"/>
      <c r="U8" s="8"/>
      <c r="V8" s="8"/>
      <c r="W8" s="8"/>
      <c r="X8" s="8"/>
      <c r="Y8" s="8"/>
      <c r="Z8" s="8"/>
    </row>
    <row r="9" spans="1:26" ht="14.25" customHeight="1">
      <c r="A9" s="8"/>
      <c r="B9" s="267" t="s">
        <v>305</v>
      </c>
      <c r="C9" s="113"/>
      <c r="D9" s="144"/>
      <c r="E9" s="145"/>
      <c r="F9" s="133"/>
      <c r="G9" s="72"/>
      <c r="H9" s="145"/>
      <c r="I9" s="133"/>
      <c r="J9" s="8"/>
      <c r="K9" s="8"/>
      <c r="L9" s="8"/>
      <c r="M9" s="8"/>
      <c r="N9" s="8"/>
      <c r="O9" s="8"/>
      <c r="P9" s="8"/>
      <c r="Q9" s="8"/>
      <c r="R9" s="8"/>
      <c r="S9" s="8"/>
      <c r="T9" s="8"/>
      <c r="U9" s="8"/>
      <c r="V9" s="8"/>
      <c r="W9" s="8"/>
      <c r="X9" s="8"/>
      <c r="Y9" s="8"/>
      <c r="Z9" s="8"/>
    </row>
    <row r="10" spans="1:26" ht="14.25" customHeight="1">
      <c r="A10" s="8"/>
      <c r="B10" s="268" t="s">
        <v>306</v>
      </c>
      <c r="C10" s="117"/>
      <c r="D10" s="114"/>
      <c r="E10" s="114"/>
      <c r="F10" s="127"/>
      <c r="G10" s="116"/>
      <c r="H10" s="114"/>
      <c r="I10" s="127"/>
      <c r="J10" s="8"/>
      <c r="K10" s="8"/>
      <c r="L10" s="8"/>
      <c r="M10" s="8"/>
      <c r="N10" s="8"/>
      <c r="O10" s="8"/>
      <c r="P10" s="8"/>
      <c r="Q10" s="8"/>
      <c r="R10" s="8"/>
      <c r="S10" s="8"/>
      <c r="T10" s="8"/>
      <c r="U10" s="8"/>
      <c r="V10" s="8"/>
      <c r="W10" s="8"/>
      <c r="X10" s="8"/>
      <c r="Y10" s="8"/>
      <c r="Z10" s="8"/>
    </row>
    <row r="11" spans="1:26" ht="14.25" customHeight="1" thickBot="1">
      <c r="A11" s="8"/>
      <c r="B11" s="269" t="s">
        <v>307</v>
      </c>
      <c r="C11" s="122"/>
      <c r="D11" s="123"/>
      <c r="E11" s="123"/>
      <c r="F11" s="146"/>
      <c r="G11" s="126"/>
      <c r="H11" s="123"/>
      <c r="I11" s="146"/>
      <c r="J11" s="8"/>
      <c r="K11" s="8"/>
      <c r="L11" s="8"/>
      <c r="M11" s="8"/>
      <c r="N11" s="8"/>
      <c r="O11" s="8"/>
      <c r="P11" s="8"/>
      <c r="Q11" s="8"/>
      <c r="R11" s="8"/>
      <c r="S11" s="8"/>
      <c r="T11" s="8"/>
      <c r="U11" s="8"/>
      <c r="V11" s="8"/>
      <c r="W11" s="8"/>
      <c r="X11" s="8"/>
      <c r="Y11" s="8"/>
      <c r="Z11" s="8"/>
    </row>
    <row r="12" spans="1:26" ht="14.25" customHeight="1">
      <c r="A12" s="8"/>
      <c r="B12" s="270" t="s">
        <v>308</v>
      </c>
      <c r="C12" s="272">
        <f>SUM(C9:C11)</f>
        <v>0</v>
      </c>
      <c r="D12" s="273">
        <f t="shared" ref="D12:I12" si="0">SUM(D9:D11)</f>
        <v>0</v>
      </c>
      <c r="E12" s="273">
        <f t="shared" si="0"/>
        <v>0</v>
      </c>
      <c r="F12" s="274">
        <f t="shared" si="0"/>
        <v>0</v>
      </c>
      <c r="G12" s="275">
        <f t="shared" si="0"/>
        <v>0</v>
      </c>
      <c r="H12" s="273">
        <f t="shared" si="0"/>
        <v>0</v>
      </c>
      <c r="I12" s="274">
        <f t="shared" si="0"/>
        <v>0</v>
      </c>
      <c r="J12" s="8"/>
      <c r="K12" s="8"/>
      <c r="L12" s="8"/>
      <c r="M12" s="8"/>
      <c r="N12" s="8"/>
      <c r="O12" s="8"/>
      <c r="P12" s="8"/>
      <c r="Q12" s="8"/>
      <c r="R12" s="8"/>
      <c r="S12" s="8"/>
      <c r="T12" s="8"/>
      <c r="U12" s="8"/>
      <c r="V12" s="8"/>
      <c r="W12" s="8"/>
      <c r="X12" s="8"/>
      <c r="Y12" s="8"/>
      <c r="Z12" s="8"/>
    </row>
    <row r="13" spans="1:26" ht="14.25" customHeight="1" thickBot="1">
      <c r="A13" s="8"/>
      <c r="B13" s="271" t="s">
        <v>309</v>
      </c>
      <c r="C13" s="276">
        <f t="shared" ref="C13:I13" si="1">IF($C$12&gt;0,C12/$C$12,0)</f>
        <v>0</v>
      </c>
      <c r="D13" s="277">
        <f t="shared" si="1"/>
        <v>0</v>
      </c>
      <c r="E13" s="277">
        <f t="shared" si="1"/>
        <v>0</v>
      </c>
      <c r="F13" s="278">
        <f t="shared" si="1"/>
        <v>0</v>
      </c>
      <c r="G13" s="277">
        <f t="shared" si="1"/>
        <v>0</v>
      </c>
      <c r="H13" s="277">
        <f t="shared" si="1"/>
        <v>0</v>
      </c>
      <c r="I13" s="278">
        <f t="shared" si="1"/>
        <v>0</v>
      </c>
      <c r="J13" s="8"/>
      <c r="K13" s="8"/>
      <c r="L13" s="8"/>
      <c r="M13" s="8"/>
      <c r="N13" s="8"/>
      <c r="O13" s="8"/>
      <c r="P13" s="8"/>
      <c r="Q13" s="8"/>
      <c r="R13" s="8"/>
      <c r="S13" s="8"/>
      <c r="T13" s="8"/>
      <c r="U13" s="8"/>
      <c r="V13" s="8"/>
      <c r="W13" s="8"/>
      <c r="X13" s="8"/>
      <c r="Y13" s="8"/>
      <c r="Z13" s="8"/>
    </row>
    <row r="14" spans="1:26" ht="14.25" customHeight="1">
      <c r="A14" s="8"/>
      <c r="B14" s="8"/>
      <c r="C14" s="8"/>
      <c r="D14" s="8"/>
      <c r="E14" s="8"/>
      <c r="F14" s="8"/>
      <c r="G14" s="8"/>
      <c r="H14" s="8"/>
      <c r="I14" s="8"/>
      <c r="J14" s="8"/>
      <c r="K14" s="8"/>
      <c r="L14" s="8"/>
      <c r="M14" s="8"/>
      <c r="N14" s="8"/>
      <c r="O14" s="8"/>
      <c r="P14" s="8"/>
      <c r="Q14" s="8"/>
      <c r="R14" s="8"/>
      <c r="S14" s="8"/>
      <c r="T14" s="8"/>
      <c r="U14" s="8"/>
      <c r="V14" s="8"/>
      <c r="W14" s="8"/>
      <c r="X14" s="8"/>
      <c r="Y14" s="8"/>
      <c r="Z14" s="8"/>
    </row>
    <row r="15" spans="1:26" ht="14.25" customHeight="1">
      <c r="A15" s="8"/>
      <c r="B15" s="8"/>
      <c r="C15" s="8"/>
      <c r="D15" s="8"/>
      <c r="E15" s="8"/>
      <c r="F15" s="8"/>
      <c r="G15" s="8"/>
      <c r="H15" s="8"/>
      <c r="I15" s="8"/>
      <c r="J15" s="8"/>
      <c r="K15" s="8"/>
      <c r="L15" s="8"/>
      <c r="M15" s="8"/>
      <c r="N15" s="8"/>
      <c r="O15" s="8"/>
      <c r="P15" s="8"/>
      <c r="Q15" s="8"/>
      <c r="R15" s="8"/>
      <c r="S15" s="8"/>
      <c r="T15" s="8"/>
      <c r="U15" s="8"/>
      <c r="V15" s="8"/>
      <c r="W15" s="8"/>
      <c r="X15" s="8"/>
      <c r="Y15" s="8"/>
      <c r="Z15" s="8"/>
    </row>
    <row r="16" spans="1:26" ht="14.25" customHeight="1">
      <c r="A16" s="8"/>
      <c r="B16" s="8"/>
      <c r="C16" s="8"/>
      <c r="D16" s="8"/>
      <c r="E16" s="8"/>
      <c r="F16" s="8"/>
      <c r="G16" s="8"/>
      <c r="H16" s="8"/>
      <c r="I16" s="8"/>
      <c r="J16" s="8"/>
      <c r="K16" s="8"/>
      <c r="L16" s="8"/>
      <c r="M16" s="8"/>
      <c r="N16" s="8"/>
      <c r="O16" s="8"/>
      <c r="P16" s="8"/>
      <c r="Q16" s="8"/>
      <c r="R16" s="8"/>
      <c r="S16" s="8"/>
      <c r="T16" s="8"/>
      <c r="U16" s="8"/>
      <c r="V16" s="8"/>
      <c r="W16" s="8"/>
      <c r="X16" s="8"/>
      <c r="Y16" s="8"/>
      <c r="Z16" s="8"/>
    </row>
    <row r="17" spans="1:26" ht="14.25" customHeight="1">
      <c r="A17" s="8"/>
      <c r="B17" s="8"/>
      <c r="C17" s="8"/>
      <c r="D17" s="8"/>
      <c r="E17" s="8"/>
      <c r="F17" s="8"/>
      <c r="G17" s="8"/>
      <c r="H17" s="8"/>
      <c r="I17" s="8"/>
      <c r="J17" s="8"/>
      <c r="K17" s="8"/>
      <c r="L17" s="8"/>
      <c r="M17" s="8"/>
      <c r="N17" s="8"/>
      <c r="O17" s="8"/>
      <c r="P17" s="8"/>
      <c r="Q17" s="8"/>
      <c r="R17" s="8"/>
      <c r="S17" s="8"/>
      <c r="T17" s="8"/>
      <c r="U17" s="8"/>
      <c r="V17" s="8"/>
      <c r="W17" s="8"/>
      <c r="X17" s="8"/>
      <c r="Y17" s="8"/>
      <c r="Z17" s="8"/>
    </row>
    <row r="18" spans="1:26" ht="14.25" customHeight="1">
      <c r="A18" s="8"/>
      <c r="B18" s="8"/>
      <c r="C18" s="8"/>
      <c r="D18" s="8"/>
      <c r="E18" s="8"/>
      <c r="F18" s="8"/>
      <c r="G18" s="8"/>
      <c r="H18" s="8"/>
      <c r="I18" s="8"/>
      <c r="J18" s="8"/>
      <c r="K18" s="8"/>
      <c r="L18" s="8"/>
      <c r="M18" s="8"/>
      <c r="N18" s="8"/>
      <c r="O18" s="8"/>
      <c r="P18" s="8"/>
      <c r="Q18" s="8"/>
      <c r="R18" s="8"/>
      <c r="S18" s="8"/>
      <c r="T18" s="8"/>
      <c r="U18" s="8"/>
      <c r="V18" s="8"/>
      <c r="W18" s="8"/>
      <c r="X18" s="8"/>
      <c r="Y18" s="8"/>
      <c r="Z18" s="8"/>
    </row>
    <row r="19" spans="1:26" ht="14.25" customHeight="1">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6" ht="14.25" customHeight="1">
      <c r="A20" s="8"/>
      <c r="B20" s="8"/>
      <c r="C20" s="8"/>
      <c r="D20" s="8"/>
      <c r="E20" s="8"/>
      <c r="F20" s="8"/>
      <c r="G20" s="8"/>
      <c r="H20" s="8"/>
      <c r="I20" s="8"/>
      <c r="J20" s="8"/>
      <c r="K20" s="8"/>
      <c r="L20" s="8"/>
      <c r="M20" s="8"/>
      <c r="N20" s="8"/>
      <c r="O20" s="8"/>
      <c r="P20" s="8"/>
      <c r="Q20" s="8"/>
      <c r="R20" s="8"/>
      <c r="S20" s="8"/>
      <c r="T20" s="8"/>
      <c r="U20" s="8"/>
      <c r="V20" s="8"/>
      <c r="W20" s="8"/>
      <c r="X20" s="8"/>
      <c r="Y20" s="8"/>
      <c r="Z20" s="8"/>
    </row>
    <row r="21" spans="1:26" ht="14.25" customHeight="1">
      <c r="A21" s="8"/>
      <c r="B21" s="8"/>
      <c r="C21" s="8"/>
      <c r="D21" s="8"/>
      <c r="E21" s="8"/>
      <c r="F21" s="8"/>
      <c r="G21" s="8"/>
      <c r="H21" s="8"/>
      <c r="I21" s="8"/>
      <c r="J21" s="8"/>
      <c r="K21" s="8"/>
      <c r="L21" s="8"/>
      <c r="M21" s="8"/>
      <c r="N21" s="8"/>
      <c r="O21" s="8"/>
      <c r="P21" s="8"/>
      <c r="Q21" s="8"/>
      <c r="R21" s="8"/>
      <c r="S21" s="8"/>
      <c r="T21" s="8"/>
      <c r="U21" s="8"/>
      <c r="V21" s="8"/>
      <c r="W21" s="8"/>
      <c r="X21" s="8"/>
      <c r="Y21" s="8"/>
      <c r="Z21" s="8"/>
    </row>
    <row r="22" spans="1:26" ht="14.25" customHeight="1">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ht="14.25" customHeight="1">
      <c r="A23" s="8"/>
      <c r="B23" s="8"/>
      <c r="C23" s="8"/>
      <c r="D23" s="8"/>
      <c r="E23" s="8"/>
      <c r="F23" s="8"/>
      <c r="G23" s="8"/>
      <c r="H23" s="8"/>
      <c r="I23" s="8"/>
      <c r="J23" s="8"/>
      <c r="K23" s="8"/>
      <c r="L23" s="8"/>
      <c r="M23" s="8"/>
      <c r="N23" s="8"/>
      <c r="O23" s="8"/>
      <c r="P23" s="8"/>
      <c r="Q23" s="8"/>
      <c r="R23" s="8"/>
      <c r="S23" s="8"/>
      <c r="T23" s="8"/>
      <c r="U23" s="8"/>
      <c r="V23" s="8"/>
      <c r="W23" s="8"/>
      <c r="X23" s="8"/>
      <c r="Y23" s="8"/>
      <c r="Z23" s="8"/>
    </row>
    <row r="24" spans="1:26" ht="14.25" customHeight="1">
      <c r="A24" s="8"/>
      <c r="B24" s="8"/>
      <c r="C24" s="8"/>
      <c r="D24" s="8"/>
      <c r="E24" s="8"/>
      <c r="F24" s="8"/>
      <c r="G24" s="8"/>
      <c r="H24" s="8"/>
      <c r="I24" s="8"/>
      <c r="J24" s="8"/>
      <c r="K24" s="8"/>
      <c r="L24" s="8"/>
      <c r="M24" s="8"/>
      <c r="N24" s="8"/>
      <c r="O24" s="8"/>
      <c r="P24" s="8"/>
      <c r="Q24" s="8"/>
      <c r="R24" s="8"/>
      <c r="S24" s="8"/>
      <c r="T24" s="8"/>
      <c r="U24" s="8"/>
      <c r="V24" s="8"/>
      <c r="W24" s="8"/>
      <c r="X24" s="8"/>
      <c r="Y24" s="8"/>
      <c r="Z24" s="8"/>
    </row>
    <row r="25" spans="1:26" ht="14.25" customHeight="1">
      <c r="A25" s="8"/>
      <c r="B25" s="8"/>
      <c r="C25" s="8"/>
      <c r="D25" s="8"/>
      <c r="E25" s="8"/>
      <c r="F25" s="8"/>
      <c r="G25" s="8"/>
      <c r="H25" s="8"/>
      <c r="I25" s="8"/>
      <c r="J25" s="8"/>
      <c r="K25" s="8"/>
      <c r="L25" s="8"/>
      <c r="M25" s="8"/>
      <c r="N25" s="8"/>
      <c r="O25" s="8"/>
      <c r="P25" s="8"/>
      <c r="Q25" s="8"/>
      <c r="R25" s="8"/>
      <c r="S25" s="8"/>
      <c r="T25" s="8"/>
      <c r="U25" s="8"/>
      <c r="V25" s="8"/>
      <c r="W25" s="8"/>
      <c r="X25" s="8"/>
      <c r="Y25" s="8"/>
      <c r="Z25" s="8"/>
    </row>
    <row r="26" spans="1:26" ht="14.25" customHeight="1">
      <c r="A26" s="8"/>
      <c r="B26" s="8"/>
      <c r="C26" s="8"/>
      <c r="D26" s="8"/>
      <c r="E26" s="8"/>
      <c r="F26" s="8"/>
      <c r="G26" s="8"/>
      <c r="H26" s="8"/>
      <c r="I26" s="8"/>
      <c r="J26" s="8"/>
      <c r="K26" s="8"/>
      <c r="L26" s="8"/>
      <c r="M26" s="8"/>
      <c r="N26" s="8"/>
      <c r="O26" s="8"/>
      <c r="P26" s="8"/>
      <c r="Q26" s="8"/>
      <c r="R26" s="8"/>
      <c r="S26" s="8"/>
      <c r="T26" s="8"/>
      <c r="U26" s="8"/>
      <c r="V26" s="8"/>
      <c r="W26" s="8"/>
      <c r="X26" s="8"/>
      <c r="Y26" s="8"/>
      <c r="Z26" s="8"/>
    </row>
    <row r="27" spans="1:26" ht="14.25" customHeight="1">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ht="14.2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ht="14.2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c r="A61" s="8"/>
      <c r="B61" s="8"/>
      <c r="C61" s="8"/>
      <c r="D61" s="8"/>
      <c r="E61" s="8"/>
      <c r="F61" s="8"/>
      <c r="G61" s="8"/>
      <c r="H61" s="8"/>
      <c r="I61" s="8"/>
      <c r="J61" s="8"/>
      <c r="K61" s="8"/>
      <c r="L61" s="8"/>
      <c r="M61" s="8"/>
      <c r="N61" s="8"/>
      <c r="O61" s="8"/>
      <c r="P61" s="8"/>
      <c r="Q61" s="8"/>
      <c r="R61" s="8"/>
      <c r="S61" s="8"/>
      <c r="T61" s="8"/>
      <c r="U61" s="8"/>
      <c r="V61" s="8"/>
      <c r="W61" s="8"/>
      <c r="X61" s="8"/>
      <c r="Y61" s="8"/>
      <c r="Z61" s="8"/>
    </row>
  </sheetData>
  <mergeCells count="4">
    <mergeCell ref="G7:I7"/>
    <mergeCell ref="B3:D3"/>
    <mergeCell ref="C4:D4"/>
    <mergeCell ref="C5:D5"/>
  </mergeCells>
  <hyperlinks>
    <hyperlink ref="B1" location="Contents!A1" display="Back to Contents" xr:uid="{51F7275B-C2AA-4B29-86B6-7EB3EB3BF39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CB444-4B3E-4987-9D13-1363856B7787}">
  <sheetPr>
    <tabColor rgb="FFFFF2CC"/>
  </sheetPr>
  <dimension ref="A1:Z102"/>
  <sheetViews>
    <sheetView topLeftCell="A29" zoomScale="80" zoomScaleNormal="80" workbookViewId="0">
      <selection activeCell="C5" sqref="C5:D5"/>
    </sheetView>
  </sheetViews>
  <sheetFormatPr defaultColWidth="8.7109375" defaultRowHeight="14.1"/>
  <cols>
    <col min="1" max="1" width="8.7109375" style="2" customWidth="1"/>
    <col min="2" max="2" width="52.85546875" style="2" customWidth="1"/>
    <col min="3" max="5" width="20.7109375" style="2" customWidth="1"/>
    <col min="6" max="6" width="23.7109375" style="2" customWidth="1"/>
    <col min="7" max="8" width="10.7109375" style="2" customWidth="1"/>
    <col min="9" max="13" width="24.42578125" style="2" customWidth="1"/>
    <col min="14" max="15" width="8.7109375" style="2" customWidth="1"/>
    <col min="16" max="16384" width="8.7109375" style="2"/>
  </cols>
  <sheetData>
    <row r="1" spans="1:26" s="8" customFormat="1">
      <c r="B1" s="302" t="s">
        <v>58</v>
      </c>
    </row>
    <row r="2" spans="1:26" ht="14.45" thickBot="1">
      <c r="A2" s="8"/>
      <c r="B2" s="8"/>
      <c r="C2" s="8"/>
      <c r="D2" s="8"/>
      <c r="E2" s="8"/>
      <c r="F2" s="8"/>
      <c r="G2" s="8"/>
      <c r="H2" s="8"/>
      <c r="I2" s="8"/>
      <c r="J2" s="8"/>
      <c r="K2" s="8"/>
      <c r="L2" s="8"/>
      <c r="M2" s="8"/>
      <c r="N2" s="8"/>
      <c r="O2" s="8"/>
      <c r="P2" s="8"/>
      <c r="Q2" s="8"/>
      <c r="R2" s="8"/>
      <c r="S2" s="8"/>
      <c r="T2" s="8"/>
      <c r="U2" s="8"/>
      <c r="V2" s="8"/>
      <c r="W2" s="8"/>
      <c r="X2" s="8"/>
      <c r="Y2" s="8"/>
      <c r="Z2" s="8"/>
    </row>
    <row r="3" spans="1:26" ht="18.600000000000001" thickBot="1">
      <c r="A3" s="8"/>
      <c r="B3" s="681" t="s">
        <v>51</v>
      </c>
      <c r="C3" s="682"/>
      <c r="D3" s="683"/>
      <c r="E3" s="8"/>
      <c r="F3" s="334" t="s">
        <v>230</v>
      </c>
      <c r="G3" s="8"/>
      <c r="H3" s="8"/>
      <c r="I3" s="8"/>
      <c r="J3" s="8"/>
      <c r="K3" s="8"/>
      <c r="L3" s="8"/>
      <c r="M3" s="8"/>
      <c r="N3" s="8"/>
      <c r="O3" s="8"/>
      <c r="P3" s="8"/>
      <c r="Q3" s="8"/>
      <c r="R3" s="8"/>
      <c r="S3" s="8"/>
      <c r="T3" s="8"/>
      <c r="U3" s="8"/>
      <c r="V3" s="8"/>
      <c r="W3" s="8"/>
      <c r="X3" s="8"/>
      <c r="Y3" s="8"/>
    </row>
    <row r="4" spans="1:26" ht="14.45" thickBot="1">
      <c r="A4" s="8"/>
      <c r="B4" s="36" t="s">
        <v>1</v>
      </c>
      <c r="C4" s="971" t="str">
        <f>Guidance!C4</f>
        <v>AD0091</v>
      </c>
      <c r="D4" s="972"/>
      <c r="E4" s="8"/>
      <c r="F4" s="872" t="str">
        <f>Guidance!D15</f>
        <v>£ GBP</v>
      </c>
      <c r="G4" s="8"/>
      <c r="H4" s="8"/>
      <c r="I4" s="8"/>
      <c r="J4" s="8"/>
      <c r="K4" s="8"/>
      <c r="L4" s="8"/>
      <c r="M4" s="8"/>
      <c r="N4" s="8"/>
      <c r="O4" s="8"/>
      <c r="P4" s="8"/>
      <c r="Q4" s="8"/>
      <c r="R4" s="8"/>
      <c r="S4" s="8"/>
      <c r="T4" s="8"/>
      <c r="U4" s="8"/>
      <c r="V4" s="8"/>
      <c r="W4" s="8"/>
      <c r="X4" s="8"/>
      <c r="Y4" s="8"/>
    </row>
    <row r="5" spans="1:26" ht="14.45" thickBot="1">
      <c r="A5" s="8"/>
      <c r="B5" s="15" t="s">
        <v>3</v>
      </c>
      <c r="C5" s="973"/>
      <c r="D5" s="974"/>
      <c r="E5" s="8"/>
      <c r="F5" s="8"/>
      <c r="G5" s="8"/>
      <c r="H5" s="8"/>
      <c r="I5" s="8"/>
      <c r="J5" s="8"/>
      <c r="K5" s="8"/>
      <c r="L5" s="8"/>
      <c r="M5" s="8"/>
      <c r="N5" s="8"/>
      <c r="O5" s="8"/>
      <c r="P5" s="8"/>
      <c r="Q5" s="8"/>
      <c r="R5" s="8"/>
      <c r="S5" s="8"/>
      <c r="T5" s="8"/>
      <c r="U5" s="8"/>
      <c r="V5" s="8"/>
      <c r="W5" s="8"/>
      <c r="X5" s="8"/>
      <c r="Y5" s="8"/>
      <c r="Z5" s="8"/>
    </row>
    <row r="6" spans="1:26">
      <c r="A6" s="8"/>
      <c r="B6" s="8"/>
      <c r="C6" s="8"/>
      <c r="D6" s="8"/>
      <c r="E6" s="8"/>
      <c r="F6" s="8"/>
      <c r="G6" s="8"/>
      <c r="H6" s="8"/>
      <c r="I6" s="8"/>
      <c r="J6" s="8"/>
      <c r="K6" s="8"/>
      <c r="L6" s="8"/>
      <c r="M6" s="8"/>
      <c r="N6" s="8"/>
      <c r="O6" s="8"/>
      <c r="P6" s="8"/>
      <c r="Q6" s="8"/>
      <c r="R6" s="8"/>
      <c r="S6" s="8"/>
      <c r="T6" s="8"/>
      <c r="U6" s="8"/>
      <c r="V6" s="8"/>
      <c r="W6" s="8"/>
      <c r="X6" s="8"/>
      <c r="Y6" s="8"/>
      <c r="Z6" s="8"/>
    </row>
    <row r="7" spans="1:26" ht="14.45">
      <c r="A7" s="8"/>
      <c r="B7" s="8"/>
      <c r="C7" s="84"/>
      <c r="D7" s="8"/>
      <c r="E7" s="8"/>
      <c r="F7" s="8"/>
      <c r="G7" s="8"/>
      <c r="H7" s="8"/>
      <c r="I7" s="8"/>
      <c r="J7" s="8"/>
      <c r="K7" s="8"/>
      <c r="L7" s="8"/>
      <c r="M7" s="8"/>
      <c r="N7" s="8"/>
      <c r="O7" s="8"/>
      <c r="P7" s="8"/>
      <c r="Q7" s="8"/>
      <c r="R7" s="8"/>
      <c r="S7" s="8"/>
      <c r="T7" s="8"/>
      <c r="U7" s="8"/>
      <c r="V7" s="8"/>
      <c r="W7" s="8"/>
      <c r="X7" s="8"/>
      <c r="Y7" s="8"/>
      <c r="Z7" s="8"/>
    </row>
    <row r="8" spans="1:26">
      <c r="A8" s="8"/>
      <c r="B8" s="8"/>
      <c r="C8" s="873">
        <v>2022</v>
      </c>
      <c r="D8" s="874">
        <v>2023</v>
      </c>
      <c r="E8" s="874">
        <v>2024</v>
      </c>
      <c r="F8" s="448" t="s">
        <v>156</v>
      </c>
      <c r="G8" s="141"/>
      <c r="H8" s="8"/>
      <c r="I8" s="8"/>
      <c r="J8" s="8"/>
      <c r="K8" s="8"/>
      <c r="L8" s="8"/>
      <c r="M8" s="8"/>
      <c r="N8" s="8"/>
      <c r="O8" s="8"/>
      <c r="P8" s="8"/>
      <c r="Q8" s="8"/>
      <c r="R8" s="8"/>
      <c r="S8" s="8"/>
      <c r="T8" s="8"/>
      <c r="U8" s="8"/>
      <c r="V8" s="8"/>
      <c r="W8" s="8"/>
      <c r="X8" s="8"/>
      <c r="Y8" s="8"/>
      <c r="Z8" s="8"/>
    </row>
    <row r="9" spans="1:26">
      <c r="A9" s="8"/>
      <c r="B9" s="981" t="s">
        <v>310</v>
      </c>
      <c r="C9" s="982"/>
      <c r="D9" s="982"/>
      <c r="E9" s="982"/>
      <c r="F9" s="983"/>
      <c r="G9" s="141"/>
      <c r="H9" s="8"/>
      <c r="I9" s="8"/>
      <c r="J9" s="8"/>
      <c r="K9" s="8"/>
      <c r="L9" s="8"/>
      <c r="M9" s="8"/>
      <c r="N9" s="8"/>
      <c r="O9" s="8"/>
      <c r="P9" s="8"/>
      <c r="Q9" s="8"/>
      <c r="R9" s="8"/>
      <c r="S9" s="8"/>
      <c r="T9" s="8"/>
      <c r="U9" s="8"/>
      <c r="V9" s="8"/>
      <c r="W9" s="8"/>
      <c r="X9" s="8"/>
      <c r="Y9" s="8"/>
      <c r="Z9" s="8"/>
    </row>
    <row r="10" spans="1:26">
      <c r="A10" s="8"/>
      <c r="B10" s="975" t="s">
        <v>311</v>
      </c>
      <c r="C10" s="976"/>
      <c r="D10" s="976"/>
      <c r="E10" s="976"/>
      <c r="F10" s="977"/>
      <c r="G10" s="141"/>
      <c r="H10" s="8"/>
      <c r="I10" s="8"/>
      <c r="J10" s="8"/>
      <c r="K10" s="8"/>
      <c r="L10" s="8"/>
      <c r="M10" s="8"/>
      <c r="N10" s="8"/>
      <c r="O10" s="8"/>
      <c r="P10" s="8"/>
      <c r="Q10" s="8"/>
      <c r="R10" s="8"/>
      <c r="S10" s="8"/>
      <c r="T10" s="8"/>
      <c r="U10" s="8"/>
      <c r="V10" s="8"/>
      <c r="W10" s="8"/>
      <c r="X10" s="8"/>
      <c r="Y10" s="8"/>
      <c r="Z10" s="8"/>
    </row>
    <row r="11" spans="1:26" ht="14.45">
      <c r="A11" s="8"/>
      <c r="B11" s="335" t="s">
        <v>312</v>
      </c>
      <c r="C11" s="157"/>
      <c r="D11" s="152"/>
      <c r="E11" s="152"/>
      <c r="F11" s="153"/>
      <c r="G11" s="141"/>
      <c r="H11" s="8"/>
      <c r="I11" s="8"/>
      <c r="J11" s="8"/>
      <c r="K11" s="8"/>
      <c r="L11" s="8"/>
      <c r="M11" s="8"/>
      <c r="N11" s="8"/>
      <c r="O11" s="8"/>
      <c r="P11" s="8"/>
      <c r="Q11" s="8"/>
      <c r="R11" s="8"/>
      <c r="S11" s="8"/>
      <c r="T11" s="8"/>
      <c r="U11" s="8"/>
      <c r="V11" s="8"/>
      <c r="W11" s="8"/>
      <c r="X11" s="8"/>
      <c r="Y11" s="8"/>
      <c r="Z11" s="8"/>
    </row>
    <row r="12" spans="1:26">
      <c r="A12" s="8"/>
      <c r="B12" s="258" t="s">
        <v>313</v>
      </c>
      <c r="C12" s="158"/>
      <c r="D12" s="149"/>
      <c r="E12" s="149"/>
      <c r="F12" s="154"/>
      <c r="G12" s="141"/>
      <c r="H12" s="8"/>
      <c r="I12" s="8"/>
      <c r="J12" s="8"/>
      <c r="K12" s="8"/>
      <c r="L12" s="8"/>
      <c r="M12" s="8"/>
      <c r="N12" s="8"/>
      <c r="O12" s="8"/>
      <c r="P12" s="8"/>
      <c r="Q12" s="8"/>
      <c r="R12" s="8"/>
      <c r="S12" s="8"/>
      <c r="T12" s="8"/>
      <c r="U12" s="8"/>
      <c r="V12" s="8"/>
      <c r="W12" s="8"/>
      <c r="X12" s="8"/>
      <c r="Y12" s="8"/>
      <c r="Z12" s="8"/>
    </row>
    <row r="13" spans="1:26">
      <c r="A13" s="8"/>
      <c r="B13" s="258" t="s">
        <v>314</v>
      </c>
      <c r="C13" s="159"/>
      <c r="D13" s="150"/>
      <c r="E13" s="150"/>
      <c r="F13" s="155"/>
      <c r="G13" s="8"/>
      <c r="H13" s="8"/>
      <c r="I13" s="8"/>
      <c r="J13" s="8"/>
      <c r="K13" s="8"/>
      <c r="L13" s="8"/>
      <c r="M13" s="8"/>
      <c r="N13" s="8"/>
      <c r="O13" s="8"/>
      <c r="P13" s="8"/>
      <c r="Q13" s="8"/>
      <c r="R13" s="8"/>
      <c r="S13" s="8"/>
      <c r="T13" s="8"/>
      <c r="U13" s="8"/>
      <c r="V13" s="8"/>
      <c r="W13" s="8"/>
      <c r="X13" s="8"/>
      <c r="Y13" s="8"/>
      <c r="Z13" s="8"/>
    </row>
    <row r="14" spans="1:26">
      <c r="A14" s="8"/>
      <c r="B14" s="258" t="s">
        <v>315</v>
      </c>
      <c r="C14" s="159"/>
      <c r="D14" s="150"/>
      <c r="E14" s="150"/>
      <c r="F14" s="155"/>
      <c r="G14" s="8"/>
      <c r="H14" s="8"/>
      <c r="I14" s="8"/>
      <c r="J14" s="8"/>
      <c r="K14" s="8"/>
      <c r="L14" s="8"/>
      <c r="M14" s="8"/>
      <c r="N14" s="8"/>
      <c r="O14" s="8"/>
      <c r="P14" s="8"/>
      <c r="Q14" s="8"/>
      <c r="R14" s="8"/>
      <c r="S14" s="8"/>
      <c r="T14" s="8"/>
      <c r="U14" s="8"/>
      <c r="V14" s="8"/>
      <c r="W14" s="8"/>
      <c r="X14" s="8"/>
      <c r="Y14" s="8"/>
      <c r="Z14" s="8"/>
    </row>
    <row r="15" spans="1:26">
      <c r="A15" s="8"/>
      <c r="B15" s="258" t="s">
        <v>316</v>
      </c>
      <c r="C15" s="160"/>
      <c r="D15" s="151"/>
      <c r="E15" s="151"/>
      <c r="F15" s="156"/>
      <c r="G15" s="8"/>
      <c r="H15" s="8"/>
      <c r="I15" s="8"/>
      <c r="J15" s="8"/>
      <c r="K15" s="8"/>
      <c r="L15" s="8"/>
      <c r="M15" s="8"/>
      <c r="N15" s="8"/>
      <c r="O15" s="8"/>
      <c r="P15" s="8"/>
      <c r="Q15" s="8"/>
      <c r="R15" s="8"/>
      <c r="S15" s="8"/>
      <c r="T15" s="8"/>
      <c r="U15" s="8"/>
      <c r="V15" s="8"/>
      <c r="W15" s="8"/>
      <c r="X15" s="8"/>
      <c r="Y15" s="8"/>
      <c r="Z15" s="8"/>
    </row>
    <row r="16" spans="1:26">
      <c r="A16" s="8"/>
      <c r="B16" s="258" t="s">
        <v>317</v>
      </c>
      <c r="C16" s="159"/>
      <c r="D16" s="150"/>
      <c r="E16" s="150"/>
      <c r="F16" s="155"/>
      <c r="G16" s="8"/>
      <c r="H16" s="8"/>
      <c r="I16" s="8"/>
      <c r="J16" s="8"/>
      <c r="K16" s="8"/>
      <c r="L16" s="8"/>
      <c r="M16" s="8"/>
      <c r="N16" s="8"/>
      <c r="O16" s="8"/>
      <c r="P16" s="8"/>
      <c r="Q16" s="8"/>
      <c r="R16" s="8"/>
      <c r="S16" s="8"/>
      <c r="T16" s="8"/>
      <c r="U16" s="8"/>
      <c r="V16" s="8"/>
      <c r="W16" s="8"/>
      <c r="X16" s="8"/>
      <c r="Y16" s="8"/>
      <c r="Z16" s="8"/>
    </row>
    <row r="17" spans="1:26" ht="14.45">
      <c r="A17" s="8"/>
      <c r="B17" s="538" t="s">
        <v>318</v>
      </c>
      <c r="C17" s="244">
        <f>C11+C12-C13-C14-C15-C16</f>
        <v>0</v>
      </c>
      <c r="D17" s="245">
        <f t="shared" ref="D17:F17" si="0">D11+D12-D13-D14-D15-D16</f>
        <v>0</v>
      </c>
      <c r="E17" s="245">
        <f t="shared" si="0"/>
        <v>0</v>
      </c>
      <c r="F17" s="246">
        <f t="shared" si="0"/>
        <v>0</v>
      </c>
      <c r="G17" s="8"/>
      <c r="H17" s="8"/>
      <c r="I17" s="8"/>
      <c r="J17" s="8"/>
      <c r="K17" s="8"/>
      <c r="L17" s="8"/>
      <c r="M17" s="8"/>
      <c r="N17" s="8"/>
      <c r="O17" s="8"/>
      <c r="P17" s="8"/>
      <c r="Q17" s="8"/>
      <c r="R17" s="8"/>
      <c r="S17" s="8"/>
      <c r="T17" s="8"/>
      <c r="U17" s="8"/>
      <c r="V17" s="8"/>
      <c r="W17" s="8"/>
      <c r="X17" s="8"/>
      <c r="Y17" s="8"/>
      <c r="Z17" s="8"/>
    </row>
    <row r="18" spans="1:26">
      <c r="A18" s="8"/>
      <c r="B18" s="978" t="s">
        <v>319</v>
      </c>
      <c r="C18" s="979"/>
      <c r="D18" s="979"/>
      <c r="E18" s="979"/>
      <c r="F18" s="980"/>
      <c r="G18" s="8"/>
      <c r="H18" s="8"/>
      <c r="I18" s="8"/>
      <c r="J18" s="8"/>
      <c r="K18" s="8"/>
      <c r="L18" s="8"/>
      <c r="M18" s="8"/>
      <c r="N18" s="8"/>
      <c r="O18" s="8"/>
      <c r="P18" s="8"/>
      <c r="Q18" s="8"/>
      <c r="R18" s="8"/>
      <c r="S18" s="8"/>
      <c r="T18" s="8"/>
      <c r="U18" s="8"/>
      <c r="V18" s="8"/>
      <c r="W18" s="8"/>
      <c r="X18" s="8"/>
      <c r="Y18" s="8"/>
      <c r="Z18" s="8"/>
    </row>
    <row r="19" spans="1:26" ht="14.45">
      <c r="A19" s="8"/>
      <c r="B19" s="335" t="s">
        <v>312</v>
      </c>
      <c r="C19" s="167"/>
      <c r="D19" s="163"/>
      <c r="E19" s="163"/>
      <c r="F19" s="164"/>
      <c r="G19" s="8"/>
      <c r="H19" s="8"/>
      <c r="I19" s="8"/>
      <c r="J19" s="8"/>
      <c r="K19" s="8"/>
      <c r="L19" s="8"/>
      <c r="M19" s="8"/>
      <c r="N19" s="8"/>
      <c r="O19" s="8"/>
      <c r="P19" s="8"/>
      <c r="Q19" s="8"/>
      <c r="R19" s="8"/>
      <c r="S19" s="8"/>
      <c r="T19" s="8"/>
      <c r="U19" s="8"/>
      <c r="V19" s="8"/>
      <c r="W19" s="8"/>
      <c r="X19" s="8"/>
      <c r="Y19" s="8"/>
      <c r="Z19" s="8"/>
    </row>
    <row r="20" spans="1:26">
      <c r="A20" s="8"/>
      <c r="B20" s="258" t="s">
        <v>313</v>
      </c>
      <c r="C20" s="168"/>
      <c r="D20" s="161"/>
      <c r="E20" s="161"/>
      <c r="F20" s="165"/>
      <c r="G20" s="8"/>
      <c r="H20" s="8"/>
      <c r="I20" s="8"/>
      <c r="J20" s="8"/>
      <c r="K20" s="8"/>
      <c r="L20" s="8"/>
      <c r="M20" s="8"/>
      <c r="N20" s="8"/>
      <c r="O20" s="8"/>
      <c r="P20" s="8"/>
      <c r="Q20" s="8"/>
      <c r="R20" s="8"/>
      <c r="S20" s="8"/>
      <c r="T20" s="8"/>
      <c r="U20" s="8"/>
      <c r="V20" s="8"/>
      <c r="W20" s="8"/>
      <c r="X20" s="8"/>
      <c r="Y20" s="8"/>
      <c r="Z20" s="8"/>
    </row>
    <row r="21" spans="1:26">
      <c r="A21" s="8"/>
      <c r="B21" s="258" t="s">
        <v>314</v>
      </c>
      <c r="C21" s="169"/>
      <c r="D21" s="162"/>
      <c r="E21" s="162"/>
      <c r="F21" s="166"/>
      <c r="G21" s="8"/>
      <c r="H21" s="8"/>
      <c r="I21" s="8"/>
      <c r="J21" s="8"/>
      <c r="K21" s="8"/>
      <c r="L21" s="8"/>
      <c r="M21" s="8"/>
      <c r="N21" s="8"/>
      <c r="O21" s="8"/>
      <c r="P21" s="8"/>
      <c r="Q21" s="8"/>
      <c r="R21" s="8"/>
      <c r="S21" s="8"/>
      <c r="T21" s="8"/>
      <c r="U21" s="8"/>
      <c r="V21" s="8"/>
      <c r="W21" s="8"/>
      <c r="X21" s="8"/>
      <c r="Y21" s="8"/>
      <c r="Z21" s="8"/>
    </row>
    <row r="22" spans="1:26">
      <c r="A22" s="8"/>
      <c r="B22" s="258" t="s">
        <v>315</v>
      </c>
      <c r="C22" s="169"/>
      <c r="D22" s="162"/>
      <c r="E22" s="162"/>
      <c r="F22" s="166"/>
      <c r="G22" s="8"/>
      <c r="H22" s="8"/>
      <c r="I22" s="8"/>
      <c r="J22" s="8"/>
      <c r="K22" s="8"/>
      <c r="L22" s="8"/>
      <c r="M22" s="8"/>
      <c r="N22" s="8"/>
      <c r="O22" s="8"/>
      <c r="P22" s="8"/>
      <c r="Q22" s="8"/>
      <c r="R22" s="8"/>
      <c r="S22" s="8"/>
      <c r="T22" s="8"/>
      <c r="U22" s="8"/>
      <c r="V22" s="8"/>
      <c r="W22" s="8"/>
      <c r="X22" s="8"/>
      <c r="Y22" s="8"/>
      <c r="Z22" s="8"/>
    </row>
    <row r="23" spans="1:26">
      <c r="A23" s="8"/>
      <c r="B23" s="258" t="s">
        <v>316</v>
      </c>
      <c r="C23" s="169"/>
      <c r="D23" s="162"/>
      <c r="E23" s="162"/>
      <c r="F23" s="166"/>
      <c r="G23" s="8"/>
      <c r="H23" s="8"/>
      <c r="I23" s="8"/>
      <c r="J23" s="8"/>
      <c r="K23" s="8"/>
      <c r="L23" s="8"/>
      <c r="M23" s="8"/>
      <c r="N23" s="8"/>
      <c r="O23" s="8"/>
      <c r="P23" s="8"/>
      <c r="Q23" s="8"/>
      <c r="R23" s="8"/>
      <c r="S23" s="8"/>
      <c r="T23" s="8"/>
      <c r="U23" s="8"/>
      <c r="V23" s="8"/>
      <c r="W23" s="8"/>
      <c r="X23" s="8"/>
      <c r="Y23" s="8"/>
      <c r="Z23" s="8"/>
    </row>
    <row r="24" spans="1:26">
      <c r="A24" s="8"/>
      <c r="B24" s="258" t="s">
        <v>317</v>
      </c>
      <c r="C24" s="169"/>
      <c r="D24" s="162"/>
      <c r="E24" s="162"/>
      <c r="F24" s="166"/>
      <c r="G24" s="8"/>
      <c r="H24" s="8"/>
      <c r="I24" s="8"/>
      <c r="J24" s="8"/>
      <c r="K24" s="8"/>
      <c r="L24" s="8"/>
      <c r="M24" s="8"/>
      <c r="N24" s="8"/>
      <c r="O24" s="8"/>
      <c r="P24" s="8"/>
      <c r="Q24" s="8"/>
      <c r="R24" s="8"/>
      <c r="S24" s="8"/>
      <c r="T24" s="8"/>
      <c r="U24" s="8"/>
      <c r="V24" s="8"/>
      <c r="W24" s="8"/>
      <c r="X24" s="8"/>
      <c r="Y24" s="8"/>
      <c r="Z24" s="8"/>
    </row>
    <row r="25" spans="1:26" ht="14.45">
      <c r="A25" s="8"/>
      <c r="B25" s="336" t="s">
        <v>318</v>
      </c>
      <c r="C25" s="244">
        <f>C19+C20-C21-C22-C23-C24</f>
        <v>0</v>
      </c>
      <c r="D25" s="245">
        <f t="shared" ref="D25:F25" si="1">D19+D20-D21-D22-D23-D24</f>
        <v>0</v>
      </c>
      <c r="E25" s="245">
        <f t="shared" si="1"/>
        <v>0</v>
      </c>
      <c r="F25" s="246">
        <f t="shared" si="1"/>
        <v>0</v>
      </c>
      <c r="G25" s="8"/>
      <c r="H25" s="8"/>
      <c r="I25" s="8"/>
      <c r="J25" s="8"/>
      <c r="K25" s="8"/>
      <c r="L25" s="8"/>
      <c r="M25" s="8"/>
      <c r="N25" s="8"/>
      <c r="O25" s="8"/>
      <c r="P25" s="8"/>
      <c r="Q25" s="8"/>
      <c r="R25" s="8"/>
      <c r="S25" s="8"/>
      <c r="T25" s="8"/>
      <c r="U25" s="8"/>
      <c r="V25" s="8"/>
      <c r="W25" s="8"/>
      <c r="X25" s="8"/>
      <c r="Y25" s="8"/>
      <c r="Z25" s="8"/>
    </row>
    <row r="26" spans="1:26" ht="14.45" thickBot="1">
      <c r="A26" s="8"/>
      <c r="B26" s="984" t="s">
        <v>320</v>
      </c>
      <c r="C26" s="985"/>
      <c r="D26" s="985"/>
      <c r="E26" s="985"/>
      <c r="F26" s="986"/>
      <c r="G26" s="8"/>
      <c r="H26" s="8"/>
      <c r="I26" s="8"/>
      <c r="J26" s="8"/>
      <c r="K26" s="8"/>
      <c r="L26" s="8"/>
      <c r="M26" s="8"/>
      <c r="N26" s="8"/>
      <c r="O26" s="8"/>
      <c r="P26" s="8"/>
      <c r="Q26" s="8"/>
      <c r="R26" s="8"/>
      <c r="S26" s="8"/>
      <c r="T26" s="8"/>
      <c r="U26" s="8"/>
      <c r="V26" s="8"/>
      <c r="W26" s="8"/>
      <c r="X26" s="8"/>
      <c r="Y26" s="8"/>
      <c r="Z26" s="8"/>
    </row>
    <row r="27" spans="1:26" ht="14.45" thickBot="1">
      <c r="A27" s="8"/>
      <c r="B27" s="975" t="s">
        <v>311</v>
      </c>
      <c r="C27" s="976"/>
      <c r="D27" s="976"/>
      <c r="E27" s="976"/>
      <c r="F27" s="977"/>
      <c r="G27" s="8"/>
      <c r="H27" s="8"/>
      <c r="I27" s="8"/>
      <c r="J27" s="8"/>
      <c r="K27" s="8"/>
      <c r="L27" s="8"/>
      <c r="M27" s="8"/>
      <c r="N27" s="8"/>
      <c r="O27" s="8"/>
      <c r="P27" s="8"/>
      <c r="Q27" s="8"/>
      <c r="R27" s="8"/>
      <c r="S27" s="8"/>
      <c r="T27" s="8"/>
      <c r="U27" s="8"/>
      <c r="V27" s="8"/>
      <c r="W27" s="8"/>
      <c r="X27" s="8"/>
      <c r="Y27" s="8"/>
      <c r="Z27" s="8"/>
    </row>
    <row r="28" spans="1:26" ht="14.45">
      <c r="A28" s="8"/>
      <c r="B28" s="335" t="s">
        <v>312</v>
      </c>
      <c r="C28" s="157"/>
      <c r="D28" s="152"/>
      <c r="E28" s="152"/>
      <c r="F28" s="153"/>
      <c r="G28" s="8"/>
      <c r="H28" s="8"/>
      <c r="I28" s="8"/>
      <c r="J28" s="8"/>
      <c r="K28" s="8"/>
      <c r="L28" s="8"/>
      <c r="M28" s="8"/>
      <c r="N28" s="8"/>
      <c r="O28" s="8"/>
      <c r="P28" s="8"/>
      <c r="Q28" s="8"/>
      <c r="R28" s="8"/>
      <c r="S28" s="8"/>
      <c r="T28" s="8"/>
      <c r="U28" s="8"/>
      <c r="V28" s="8"/>
      <c r="W28" s="8"/>
      <c r="X28" s="8"/>
      <c r="Y28" s="8"/>
      <c r="Z28" s="8"/>
    </row>
    <row r="29" spans="1:26">
      <c r="A29" s="8"/>
      <c r="B29" s="258" t="s">
        <v>321</v>
      </c>
      <c r="C29" s="158"/>
      <c r="D29" s="149"/>
      <c r="E29" s="149"/>
      <c r="F29" s="154"/>
      <c r="G29" s="8"/>
      <c r="H29" s="8"/>
      <c r="I29" s="8"/>
      <c r="J29" s="8"/>
      <c r="K29" s="8"/>
      <c r="L29" s="8"/>
      <c r="M29" s="8"/>
      <c r="N29" s="8"/>
      <c r="O29" s="8"/>
      <c r="P29" s="8"/>
      <c r="Q29" s="8"/>
      <c r="R29" s="8"/>
      <c r="S29" s="8"/>
      <c r="T29" s="8"/>
      <c r="U29" s="8"/>
      <c r="V29" s="8"/>
      <c r="W29" s="8"/>
      <c r="X29" s="8"/>
      <c r="Y29" s="8"/>
      <c r="Z29" s="8"/>
    </row>
    <row r="30" spans="1:26">
      <c r="A30" s="8"/>
      <c r="B30" s="258" t="s">
        <v>314</v>
      </c>
      <c r="C30" s="159"/>
      <c r="D30" s="150"/>
      <c r="E30" s="150"/>
      <c r="F30" s="155"/>
      <c r="G30" s="8"/>
      <c r="H30" s="8"/>
      <c r="I30" s="8"/>
      <c r="J30" s="8"/>
      <c r="K30" s="8"/>
      <c r="L30" s="8"/>
      <c r="M30" s="8"/>
      <c r="N30" s="8"/>
      <c r="O30" s="8"/>
      <c r="P30" s="8"/>
      <c r="Q30" s="8"/>
      <c r="R30" s="8"/>
      <c r="S30" s="8"/>
      <c r="T30" s="8"/>
      <c r="U30" s="8"/>
      <c r="V30" s="8"/>
      <c r="W30" s="8"/>
      <c r="X30" s="8"/>
      <c r="Y30" s="8"/>
      <c r="Z30" s="8"/>
    </row>
    <row r="31" spans="1:26">
      <c r="A31" s="8"/>
      <c r="B31" s="258" t="s">
        <v>315</v>
      </c>
      <c r="C31" s="159"/>
      <c r="D31" s="150"/>
      <c r="E31" s="150"/>
      <c r="F31" s="155"/>
      <c r="G31" s="8"/>
      <c r="H31" s="8"/>
      <c r="I31" s="8"/>
      <c r="J31" s="8"/>
      <c r="K31" s="8"/>
      <c r="L31" s="8"/>
      <c r="M31" s="8"/>
      <c r="N31" s="8"/>
      <c r="O31" s="8"/>
      <c r="P31" s="8"/>
      <c r="Q31" s="8"/>
      <c r="R31" s="8"/>
      <c r="S31" s="8"/>
      <c r="T31" s="8"/>
      <c r="U31" s="8"/>
      <c r="V31" s="8"/>
      <c r="W31" s="8"/>
      <c r="X31" s="8"/>
      <c r="Y31" s="8"/>
      <c r="Z31" s="8"/>
    </row>
    <row r="32" spans="1:26">
      <c r="A32" s="8"/>
      <c r="B32" s="258" t="s">
        <v>316</v>
      </c>
      <c r="C32" s="159"/>
      <c r="D32" s="150"/>
      <c r="E32" s="150"/>
      <c r="F32" s="155"/>
      <c r="G32" s="8"/>
      <c r="H32" s="8"/>
      <c r="I32" s="8"/>
      <c r="J32" s="8"/>
      <c r="K32" s="8"/>
      <c r="L32" s="8"/>
      <c r="M32" s="8"/>
      <c r="N32" s="8"/>
      <c r="O32" s="8"/>
      <c r="P32" s="8"/>
      <c r="Q32" s="8"/>
      <c r="R32" s="8"/>
      <c r="S32" s="8"/>
      <c r="T32" s="8"/>
      <c r="U32" s="8"/>
      <c r="V32" s="8"/>
      <c r="W32" s="8"/>
      <c r="X32" s="8"/>
      <c r="Y32" s="8"/>
      <c r="Z32" s="8"/>
    </row>
    <row r="33" spans="1:26">
      <c r="A33" s="8"/>
      <c r="B33" s="258" t="s">
        <v>317</v>
      </c>
      <c r="C33" s="159"/>
      <c r="D33" s="150"/>
      <c r="E33" s="150"/>
      <c r="F33" s="155"/>
      <c r="G33" s="8"/>
      <c r="H33" s="8"/>
      <c r="I33" s="8"/>
      <c r="J33" s="8"/>
      <c r="K33" s="8"/>
      <c r="L33" s="8"/>
      <c r="M33" s="8"/>
      <c r="N33" s="8"/>
      <c r="O33" s="8"/>
      <c r="P33" s="8"/>
      <c r="Q33" s="8"/>
      <c r="R33" s="8"/>
      <c r="S33" s="8"/>
      <c r="T33" s="8"/>
      <c r="U33" s="8"/>
      <c r="V33" s="8"/>
      <c r="W33" s="8"/>
      <c r="X33" s="8"/>
      <c r="Y33" s="8"/>
      <c r="Z33" s="8"/>
    </row>
    <row r="34" spans="1:26" ht="15" thickBot="1">
      <c r="A34" s="8"/>
      <c r="B34" s="336" t="s">
        <v>318</v>
      </c>
      <c r="C34" s="244">
        <f>C28+C29-C30-C31-C32-C33</f>
        <v>0</v>
      </c>
      <c r="D34" s="245">
        <f t="shared" ref="D34:F34" si="2">D28+D29-D30-D31-D32-D33</f>
        <v>0</v>
      </c>
      <c r="E34" s="245">
        <f t="shared" si="2"/>
        <v>0</v>
      </c>
      <c r="F34" s="246">
        <f t="shared" si="2"/>
        <v>0</v>
      </c>
      <c r="G34" s="8"/>
      <c r="H34" s="8"/>
      <c r="I34" s="8"/>
      <c r="J34" s="8"/>
      <c r="K34" s="8"/>
      <c r="L34" s="8"/>
      <c r="M34" s="8"/>
      <c r="N34" s="8"/>
      <c r="O34" s="8"/>
      <c r="P34" s="8"/>
      <c r="Q34" s="8"/>
      <c r="R34" s="8"/>
      <c r="S34" s="8"/>
      <c r="T34" s="8"/>
      <c r="U34" s="8"/>
      <c r="V34" s="8"/>
      <c r="W34" s="8"/>
      <c r="X34" s="8"/>
      <c r="Y34" s="8"/>
      <c r="Z34" s="8"/>
    </row>
    <row r="35" spans="1:26" ht="14.45" thickBot="1">
      <c r="A35" s="8"/>
      <c r="B35" s="978" t="s">
        <v>319</v>
      </c>
      <c r="C35" s="979"/>
      <c r="D35" s="979"/>
      <c r="E35" s="979"/>
      <c r="F35" s="980"/>
      <c r="G35" s="8"/>
      <c r="H35" s="8"/>
      <c r="I35" s="8"/>
      <c r="J35" s="8"/>
      <c r="K35" s="8"/>
      <c r="L35" s="8"/>
      <c r="M35" s="8"/>
      <c r="N35" s="8"/>
      <c r="O35" s="8"/>
      <c r="P35" s="8"/>
      <c r="Q35" s="8"/>
      <c r="R35" s="8"/>
      <c r="S35" s="8"/>
      <c r="T35" s="8"/>
      <c r="U35" s="8"/>
      <c r="V35" s="8"/>
      <c r="W35" s="8"/>
      <c r="X35" s="8"/>
      <c r="Y35" s="8"/>
      <c r="Z35" s="8"/>
    </row>
    <row r="36" spans="1:26" ht="14.45">
      <c r="A36" s="8"/>
      <c r="B36" s="335" t="s">
        <v>312</v>
      </c>
      <c r="C36" s="167"/>
      <c r="D36" s="163"/>
      <c r="E36" s="163"/>
      <c r="F36" s="164"/>
      <c r="G36" s="8"/>
      <c r="H36" s="8"/>
      <c r="I36" s="8"/>
      <c r="J36" s="8"/>
      <c r="K36" s="8"/>
      <c r="L36" s="8"/>
      <c r="M36" s="8"/>
      <c r="N36" s="8"/>
      <c r="O36" s="8"/>
      <c r="P36" s="8"/>
      <c r="Q36" s="8"/>
      <c r="R36" s="8"/>
      <c r="S36" s="8"/>
      <c r="T36" s="8"/>
      <c r="U36" s="8"/>
      <c r="V36" s="8"/>
      <c r="W36" s="8"/>
      <c r="X36" s="8"/>
      <c r="Y36" s="8"/>
      <c r="Z36" s="8"/>
    </row>
    <row r="37" spans="1:26">
      <c r="A37" s="8"/>
      <c r="B37" s="258" t="s">
        <v>321</v>
      </c>
      <c r="C37" s="168"/>
      <c r="D37" s="161"/>
      <c r="E37" s="161"/>
      <c r="F37" s="165"/>
      <c r="G37" s="8"/>
      <c r="H37" s="8"/>
      <c r="I37" s="8"/>
      <c r="J37" s="8"/>
      <c r="K37" s="8"/>
      <c r="L37" s="8"/>
      <c r="M37" s="8"/>
      <c r="N37" s="8"/>
      <c r="O37" s="8"/>
      <c r="P37" s="8"/>
      <c r="Q37" s="8"/>
      <c r="R37" s="8"/>
      <c r="S37" s="8"/>
      <c r="T37" s="8"/>
      <c r="U37" s="8"/>
      <c r="V37" s="8"/>
      <c r="W37" s="8"/>
      <c r="X37" s="8"/>
      <c r="Y37" s="8"/>
      <c r="Z37" s="8"/>
    </row>
    <row r="38" spans="1:26">
      <c r="A38" s="8"/>
      <c r="B38" s="258" t="s">
        <v>314</v>
      </c>
      <c r="C38" s="169"/>
      <c r="D38" s="162"/>
      <c r="E38" s="162"/>
      <c r="F38" s="166"/>
      <c r="G38" s="8"/>
      <c r="H38" s="8"/>
      <c r="I38" s="8"/>
      <c r="J38" s="8"/>
      <c r="K38" s="8"/>
      <c r="L38" s="8"/>
      <c r="M38" s="8"/>
      <c r="N38" s="8"/>
      <c r="O38" s="8"/>
      <c r="P38" s="8"/>
      <c r="Q38" s="8"/>
      <c r="R38" s="8"/>
      <c r="S38" s="8"/>
      <c r="T38" s="8"/>
      <c r="U38" s="8"/>
      <c r="V38" s="8"/>
      <c r="W38" s="8"/>
      <c r="X38" s="8"/>
      <c r="Y38" s="8"/>
      <c r="Z38" s="8"/>
    </row>
    <row r="39" spans="1:26">
      <c r="A39" s="8"/>
      <c r="B39" s="258" t="s">
        <v>315</v>
      </c>
      <c r="C39" s="169"/>
      <c r="D39" s="162"/>
      <c r="E39" s="162"/>
      <c r="F39" s="166"/>
      <c r="G39" s="8"/>
      <c r="H39" s="8"/>
      <c r="I39" s="8"/>
      <c r="J39" s="8"/>
      <c r="K39" s="8"/>
      <c r="L39" s="8"/>
      <c r="M39" s="8"/>
      <c r="N39" s="8"/>
      <c r="O39" s="8"/>
      <c r="P39" s="8"/>
      <c r="Q39" s="8"/>
      <c r="R39" s="8"/>
      <c r="S39" s="8"/>
      <c r="T39" s="8"/>
      <c r="U39" s="8"/>
      <c r="V39" s="8"/>
      <c r="W39" s="8"/>
      <c r="X39" s="8"/>
      <c r="Y39" s="8"/>
      <c r="Z39" s="8"/>
    </row>
    <row r="40" spans="1:26">
      <c r="A40" s="8"/>
      <c r="B40" s="258" t="s">
        <v>316</v>
      </c>
      <c r="C40" s="169"/>
      <c r="D40" s="162"/>
      <c r="E40" s="162"/>
      <c r="F40" s="166"/>
      <c r="G40" s="8"/>
      <c r="H40" s="8"/>
      <c r="I40" s="8"/>
      <c r="J40" s="8"/>
      <c r="K40" s="8"/>
      <c r="L40" s="8"/>
      <c r="M40" s="8"/>
      <c r="N40" s="8"/>
      <c r="O40" s="8"/>
      <c r="P40" s="8"/>
      <c r="Q40" s="8"/>
      <c r="R40" s="8"/>
      <c r="S40" s="8"/>
      <c r="T40" s="8"/>
      <c r="U40" s="8"/>
      <c r="V40" s="8"/>
      <c r="W40" s="8"/>
      <c r="X40" s="8"/>
      <c r="Y40" s="8"/>
      <c r="Z40" s="8"/>
    </row>
    <row r="41" spans="1:26">
      <c r="A41" s="8"/>
      <c r="B41" s="258" t="s">
        <v>317</v>
      </c>
      <c r="C41" s="169"/>
      <c r="D41" s="162"/>
      <c r="E41" s="162"/>
      <c r="F41" s="166"/>
      <c r="G41" s="8"/>
      <c r="H41" s="8"/>
      <c r="I41" s="8"/>
      <c r="J41" s="8"/>
      <c r="K41" s="8"/>
      <c r="L41" s="8"/>
      <c r="M41" s="8"/>
      <c r="N41" s="8"/>
      <c r="O41" s="8"/>
      <c r="P41" s="8"/>
      <c r="Q41" s="8"/>
      <c r="R41" s="8"/>
      <c r="S41" s="8"/>
      <c r="T41" s="8"/>
      <c r="U41" s="8"/>
      <c r="V41" s="8"/>
      <c r="W41" s="8"/>
      <c r="X41" s="8"/>
      <c r="Y41" s="8"/>
      <c r="Z41" s="8"/>
    </row>
    <row r="42" spans="1:26" ht="14.45">
      <c r="A42" s="8"/>
      <c r="B42" s="336" t="s">
        <v>318</v>
      </c>
      <c r="C42" s="244">
        <f>C36+C37-C38-C39-C40-C41</f>
        <v>0</v>
      </c>
      <c r="D42" s="245">
        <f t="shared" ref="D42:F42" si="3">D36+D37-D38-D39-D40-D41</f>
        <v>0</v>
      </c>
      <c r="E42" s="245">
        <f t="shared" si="3"/>
        <v>0</v>
      </c>
      <c r="F42" s="246">
        <f t="shared" si="3"/>
        <v>0</v>
      </c>
      <c r="G42" s="8"/>
      <c r="H42" s="8"/>
      <c r="I42" s="8"/>
      <c r="J42" s="8"/>
      <c r="K42" s="8"/>
      <c r="L42" s="8"/>
      <c r="M42" s="8"/>
      <c r="N42" s="8"/>
      <c r="O42" s="8"/>
      <c r="P42" s="8"/>
      <c r="Q42" s="8"/>
      <c r="R42" s="8"/>
      <c r="S42" s="8"/>
      <c r="T42" s="8"/>
      <c r="U42" s="8"/>
      <c r="V42" s="8"/>
      <c r="W42" s="8"/>
      <c r="X42" s="8"/>
      <c r="Y42" s="8"/>
      <c r="Z42" s="8"/>
    </row>
    <row r="43" spans="1:26" ht="14.45" thickBot="1">
      <c r="A43" s="8"/>
      <c r="B43" s="984" t="s">
        <v>322</v>
      </c>
      <c r="C43" s="985"/>
      <c r="D43" s="985"/>
      <c r="E43" s="985"/>
      <c r="F43" s="986"/>
      <c r="G43" s="8"/>
      <c r="H43" s="8"/>
      <c r="I43" s="8"/>
      <c r="J43" s="8"/>
      <c r="K43" s="8"/>
      <c r="L43" s="8"/>
      <c r="M43" s="8"/>
      <c r="N43" s="8"/>
      <c r="O43" s="8"/>
      <c r="P43" s="8"/>
      <c r="Q43" s="8"/>
      <c r="R43" s="8"/>
      <c r="S43" s="8"/>
      <c r="T43" s="8"/>
      <c r="U43" s="8"/>
      <c r="V43" s="8"/>
      <c r="W43" s="8"/>
      <c r="X43" s="8"/>
      <c r="Y43" s="8"/>
      <c r="Z43" s="8"/>
    </row>
    <row r="44" spans="1:26" ht="14.45" thickBot="1">
      <c r="A44" s="8"/>
      <c r="B44" s="975" t="s">
        <v>311</v>
      </c>
      <c r="C44" s="976"/>
      <c r="D44" s="976"/>
      <c r="E44" s="976"/>
      <c r="F44" s="977"/>
      <c r="G44" s="8"/>
      <c r="H44" s="8"/>
      <c r="I44" s="8"/>
      <c r="J44" s="8"/>
      <c r="K44" s="8"/>
      <c r="L44" s="8"/>
      <c r="M44" s="8"/>
      <c r="N44" s="8"/>
      <c r="O44" s="8"/>
      <c r="P44" s="8"/>
      <c r="Q44" s="8"/>
      <c r="R44" s="8"/>
      <c r="S44" s="8"/>
      <c r="T44" s="8"/>
      <c r="U44" s="8"/>
      <c r="V44" s="8"/>
      <c r="W44" s="8"/>
      <c r="X44" s="8"/>
      <c r="Y44" s="8"/>
      <c r="Z44" s="8"/>
    </row>
    <row r="45" spans="1:26" ht="14.45">
      <c r="A45" s="8"/>
      <c r="B45" s="337" t="s">
        <v>312</v>
      </c>
      <c r="C45" s="247">
        <f t="shared" ref="C45:F51" si="4">C11+C28</f>
        <v>0</v>
      </c>
      <c r="D45" s="248">
        <f t="shared" si="4"/>
        <v>0</v>
      </c>
      <c r="E45" s="248">
        <f t="shared" si="4"/>
        <v>0</v>
      </c>
      <c r="F45" s="249">
        <f t="shared" si="4"/>
        <v>0</v>
      </c>
      <c r="G45" s="8"/>
      <c r="H45" s="8"/>
      <c r="I45" s="8"/>
      <c r="J45" s="8"/>
      <c r="K45" s="8"/>
      <c r="L45" s="8"/>
      <c r="M45" s="8"/>
      <c r="N45" s="8"/>
      <c r="O45" s="8"/>
      <c r="P45" s="8"/>
      <c r="Q45" s="8"/>
      <c r="R45" s="8"/>
      <c r="S45" s="8"/>
      <c r="T45" s="8"/>
      <c r="U45" s="8"/>
      <c r="V45" s="8"/>
      <c r="W45" s="8"/>
      <c r="X45" s="8"/>
      <c r="Y45" s="8"/>
      <c r="Z45" s="8"/>
    </row>
    <row r="46" spans="1:26">
      <c r="A46" s="8"/>
      <c r="B46" s="338" t="s">
        <v>323</v>
      </c>
      <c r="C46" s="250">
        <f t="shared" si="4"/>
        <v>0</v>
      </c>
      <c r="D46" s="251">
        <f t="shared" si="4"/>
        <v>0</v>
      </c>
      <c r="E46" s="251">
        <f t="shared" si="4"/>
        <v>0</v>
      </c>
      <c r="F46" s="252">
        <f t="shared" si="4"/>
        <v>0</v>
      </c>
      <c r="G46" s="8"/>
      <c r="H46" s="8"/>
      <c r="I46" s="8"/>
      <c r="J46" s="8"/>
      <c r="K46" s="8"/>
      <c r="L46" s="8"/>
      <c r="M46" s="8"/>
      <c r="N46" s="8"/>
      <c r="O46" s="8"/>
      <c r="P46" s="8"/>
      <c r="Q46" s="8"/>
      <c r="R46" s="8"/>
      <c r="S46" s="8"/>
      <c r="T46" s="8"/>
      <c r="U46" s="8"/>
      <c r="V46" s="8"/>
      <c r="W46" s="8"/>
      <c r="X46" s="8"/>
      <c r="Y46" s="8"/>
      <c r="Z46" s="8"/>
    </row>
    <row r="47" spans="1:26">
      <c r="A47" s="8"/>
      <c r="B47" s="338" t="s">
        <v>314</v>
      </c>
      <c r="C47" s="250">
        <f t="shared" si="4"/>
        <v>0</v>
      </c>
      <c r="D47" s="251">
        <f t="shared" si="4"/>
        <v>0</v>
      </c>
      <c r="E47" s="251">
        <f t="shared" si="4"/>
        <v>0</v>
      </c>
      <c r="F47" s="252">
        <f t="shared" si="4"/>
        <v>0</v>
      </c>
      <c r="G47" s="8"/>
      <c r="H47" s="8"/>
      <c r="I47" s="8"/>
      <c r="J47" s="8"/>
      <c r="K47" s="8"/>
      <c r="L47" s="8"/>
      <c r="M47" s="8"/>
      <c r="N47" s="8"/>
      <c r="O47" s="8"/>
      <c r="P47" s="8"/>
      <c r="Q47" s="8"/>
      <c r="R47" s="8"/>
      <c r="S47" s="8"/>
      <c r="T47" s="8"/>
      <c r="U47" s="8"/>
      <c r="V47" s="8"/>
      <c r="W47" s="8"/>
      <c r="X47" s="8"/>
      <c r="Y47" s="8"/>
      <c r="Z47" s="8"/>
    </row>
    <row r="48" spans="1:26">
      <c r="A48" s="8"/>
      <c r="B48" s="338" t="s">
        <v>315</v>
      </c>
      <c r="C48" s="250">
        <f t="shared" si="4"/>
        <v>0</v>
      </c>
      <c r="D48" s="251">
        <f t="shared" si="4"/>
        <v>0</v>
      </c>
      <c r="E48" s="251">
        <f t="shared" si="4"/>
        <v>0</v>
      </c>
      <c r="F48" s="252">
        <f t="shared" si="4"/>
        <v>0</v>
      </c>
      <c r="G48" s="8"/>
      <c r="H48" s="8"/>
      <c r="I48" s="8"/>
      <c r="J48" s="8"/>
      <c r="K48" s="8"/>
      <c r="L48" s="8"/>
      <c r="M48" s="8"/>
      <c r="N48" s="8"/>
      <c r="O48" s="8"/>
      <c r="P48" s="8"/>
      <c r="Q48" s="8"/>
      <c r="R48" s="8"/>
      <c r="S48" s="8"/>
      <c r="T48" s="8"/>
      <c r="U48" s="8"/>
      <c r="V48" s="8"/>
      <c r="W48" s="8"/>
      <c r="X48" s="8"/>
      <c r="Y48" s="8"/>
      <c r="Z48" s="8"/>
    </row>
    <row r="49" spans="1:26">
      <c r="A49" s="8"/>
      <c r="B49" s="338" t="s">
        <v>316</v>
      </c>
      <c r="C49" s="250">
        <f t="shared" si="4"/>
        <v>0</v>
      </c>
      <c r="D49" s="251">
        <f t="shared" si="4"/>
        <v>0</v>
      </c>
      <c r="E49" s="251">
        <f t="shared" si="4"/>
        <v>0</v>
      </c>
      <c r="F49" s="252">
        <f t="shared" si="4"/>
        <v>0</v>
      </c>
      <c r="G49" s="8"/>
      <c r="H49" s="8"/>
      <c r="I49" s="8"/>
      <c r="J49" s="8"/>
      <c r="K49" s="8"/>
      <c r="L49" s="8"/>
      <c r="M49" s="8"/>
      <c r="N49" s="8"/>
      <c r="O49" s="8"/>
      <c r="P49" s="8"/>
      <c r="Q49" s="8"/>
      <c r="R49" s="8"/>
      <c r="S49" s="8"/>
      <c r="T49" s="8"/>
      <c r="U49" s="8"/>
      <c r="V49" s="8"/>
      <c r="W49" s="8"/>
      <c r="X49" s="8"/>
      <c r="Y49" s="8"/>
      <c r="Z49" s="8"/>
    </row>
    <row r="50" spans="1:26">
      <c r="A50" s="8"/>
      <c r="B50" s="338" t="s">
        <v>317</v>
      </c>
      <c r="C50" s="250">
        <f t="shared" si="4"/>
        <v>0</v>
      </c>
      <c r="D50" s="251">
        <f t="shared" si="4"/>
        <v>0</v>
      </c>
      <c r="E50" s="251">
        <f t="shared" si="4"/>
        <v>0</v>
      </c>
      <c r="F50" s="252">
        <f t="shared" si="4"/>
        <v>0</v>
      </c>
      <c r="G50" s="8"/>
      <c r="H50" s="8"/>
      <c r="I50" s="8"/>
      <c r="J50" s="8"/>
      <c r="K50" s="8"/>
      <c r="L50" s="8"/>
      <c r="M50" s="8"/>
      <c r="N50" s="8"/>
      <c r="O50" s="8"/>
      <c r="P50" s="8"/>
      <c r="Q50" s="8"/>
      <c r="R50" s="8"/>
      <c r="S50" s="8"/>
      <c r="T50" s="8"/>
      <c r="U50" s="8"/>
      <c r="V50" s="8"/>
      <c r="W50" s="8"/>
      <c r="X50" s="8"/>
      <c r="Y50" s="8"/>
      <c r="Z50" s="8"/>
    </row>
    <row r="51" spans="1:26" ht="15" thickBot="1">
      <c r="A51" s="8"/>
      <c r="B51" s="339" t="s">
        <v>318</v>
      </c>
      <c r="C51" s="253">
        <f t="shared" si="4"/>
        <v>0</v>
      </c>
      <c r="D51" s="254">
        <f t="shared" si="4"/>
        <v>0</v>
      </c>
      <c r="E51" s="254">
        <f t="shared" si="4"/>
        <v>0</v>
      </c>
      <c r="F51" s="255">
        <f t="shared" si="4"/>
        <v>0</v>
      </c>
      <c r="G51" s="8"/>
      <c r="H51" s="8"/>
      <c r="I51" s="8"/>
      <c r="J51" s="8"/>
      <c r="K51" s="8"/>
      <c r="L51" s="8"/>
      <c r="M51" s="8"/>
      <c r="N51" s="8"/>
      <c r="O51" s="8"/>
      <c r="P51" s="8"/>
      <c r="Q51" s="8"/>
      <c r="R51" s="8"/>
      <c r="S51" s="8"/>
      <c r="T51" s="8"/>
      <c r="U51" s="8"/>
      <c r="V51" s="8"/>
      <c r="W51" s="8"/>
      <c r="X51" s="8"/>
      <c r="Y51" s="8"/>
      <c r="Z51" s="8"/>
    </row>
    <row r="52" spans="1:26" ht="14.45" thickBot="1">
      <c r="A52" s="8"/>
      <c r="B52" s="978" t="s">
        <v>319</v>
      </c>
      <c r="C52" s="979"/>
      <c r="D52" s="979"/>
      <c r="E52" s="979"/>
      <c r="F52" s="980"/>
      <c r="G52" s="8"/>
      <c r="H52" s="8"/>
      <c r="I52" s="8"/>
      <c r="J52" s="8"/>
      <c r="K52" s="8"/>
      <c r="L52" s="8"/>
      <c r="M52" s="8"/>
      <c r="N52" s="8"/>
      <c r="O52" s="8"/>
      <c r="P52" s="8"/>
      <c r="Q52" s="8"/>
      <c r="R52" s="8"/>
      <c r="S52" s="8"/>
      <c r="T52" s="8"/>
      <c r="U52" s="8"/>
      <c r="V52" s="8"/>
      <c r="W52" s="8"/>
      <c r="X52" s="8"/>
      <c r="Y52" s="8"/>
      <c r="Z52" s="8"/>
    </row>
    <row r="53" spans="1:26" ht="14.45">
      <c r="A53" s="8"/>
      <c r="B53" s="335" t="s">
        <v>312</v>
      </c>
      <c r="C53" s="247">
        <f t="shared" ref="C53:F59" si="5">C19+C36</f>
        <v>0</v>
      </c>
      <c r="D53" s="248">
        <f t="shared" si="5"/>
        <v>0</v>
      </c>
      <c r="E53" s="248">
        <f t="shared" si="5"/>
        <v>0</v>
      </c>
      <c r="F53" s="249">
        <f t="shared" si="5"/>
        <v>0</v>
      </c>
      <c r="G53" s="8"/>
      <c r="H53" s="8"/>
      <c r="I53" s="8"/>
      <c r="J53" s="8"/>
      <c r="K53" s="8"/>
      <c r="L53" s="8"/>
      <c r="M53" s="8"/>
      <c r="N53" s="8"/>
      <c r="O53" s="8"/>
      <c r="P53" s="8"/>
      <c r="Q53" s="8"/>
      <c r="R53" s="8"/>
      <c r="S53" s="8"/>
      <c r="T53" s="8"/>
      <c r="U53" s="8"/>
      <c r="V53" s="8"/>
      <c r="W53" s="8"/>
      <c r="X53" s="8"/>
      <c r="Y53" s="8"/>
      <c r="Z53" s="8"/>
    </row>
    <row r="54" spans="1:26">
      <c r="A54" s="8"/>
      <c r="B54" s="258" t="s">
        <v>323</v>
      </c>
      <c r="C54" s="250">
        <f t="shared" si="5"/>
        <v>0</v>
      </c>
      <c r="D54" s="251">
        <f t="shared" si="5"/>
        <v>0</v>
      </c>
      <c r="E54" s="251">
        <f t="shared" si="5"/>
        <v>0</v>
      </c>
      <c r="F54" s="252">
        <f t="shared" si="5"/>
        <v>0</v>
      </c>
      <c r="G54" s="8"/>
      <c r="H54" s="8"/>
      <c r="I54" s="8"/>
      <c r="J54" s="8"/>
      <c r="K54" s="8"/>
      <c r="L54" s="8"/>
      <c r="M54" s="8"/>
      <c r="N54" s="8"/>
      <c r="O54" s="8"/>
      <c r="P54" s="8"/>
      <c r="Q54" s="8"/>
      <c r="R54" s="8"/>
      <c r="S54" s="8"/>
      <c r="T54" s="8"/>
      <c r="U54" s="8"/>
      <c r="V54" s="8"/>
      <c r="W54" s="8"/>
      <c r="X54" s="8"/>
      <c r="Y54" s="8"/>
      <c r="Z54" s="8"/>
    </row>
    <row r="55" spans="1:26">
      <c r="A55" s="8"/>
      <c r="B55" s="258" t="s">
        <v>314</v>
      </c>
      <c r="C55" s="250">
        <f t="shared" si="5"/>
        <v>0</v>
      </c>
      <c r="D55" s="251">
        <f t="shared" si="5"/>
        <v>0</v>
      </c>
      <c r="E55" s="251">
        <f t="shared" si="5"/>
        <v>0</v>
      </c>
      <c r="F55" s="252">
        <f t="shared" si="5"/>
        <v>0</v>
      </c>
      <c r="G55" s="8"/>
      <c r="H55" s="8"/>
      <c r="I55" s="8"/>
      <c r="J55" s="8"/>
      <c r="K55" s="8"/>
      <c r="L55" s="8"/>
      <c r="M55" s="8"/>
      <c r="N55" s="8"/>
      <c r="O55" s="8"/>
      <c r="P55" s="8"/>
      <c r="Q55" s="8"/>
      <c r="R55" s="8"/>
      <c r="S55" s="8"/>
      <c r="T55" s="8"/>
      <c r="U55" s="8"/>
      <c r="V55" s="8"/>
      <c r="W55" s="8"/>
      <c r="X55" s="8"/>
      <c r="Y55" s="8"/>
      <c r="Z55" s="8"/>
    </row>
    <row r="56" spans="1:26">
      <c r="A56" s="8"/>
      <c r="B56" s="258" t="s">
        <v>315</v>
      </c>
      <c r="C56" s="250">
        <f t="shared" si="5"/>
        <v>0</v>
      </c>
      <c r="D56" s="251">
        <f t="shared" si="5"/>
        <v>0</v>
      </c>
      <c r="E56" s="251">
        <f t="shared" si="5"/>
        <v>0</v>
      </c>
      <c r="F56" s="252">
        <f t="shared" si="5"/>
        <v>0</v>
      </c>
      <c r="G56" s="8"/>
      <c r="H56" s="8"/>
      <c r="I56" s="8"/>
      <c r="J56" s="8"/>
      <c r="K56" s="8"/>
      <c r="L56" s="8"/>
      <c r="M56" s="8"/>
      <c r="N56" s="8"/>
      <c r="O56" s="8"/>
      <c r="P56" s="8"/>
      <c r="Q56" s="8"/>
      <c r="R56" s="8"/>
      <c r="S56" s="8"/>
      <c r="T56" s="8"/>
      <c r="U56" s="8"/>
      <c r="V56" s="8"/>
      <c r="W56" s="8"/>
      <c r="X56" s="8"/>
      <c r="Y56" s="8"/>
      <c r="Z56" s="8"/>
    </row>
    <row r="57" spans="1:26">
      <c r="A57" s="8"/>
      <c r="B57" s="258" t="s">
        <v>316</v>
      </c>
      <c r="C57" s="250">
        <f t="shared" si="5"/>
        <v>0</v>
      </c>
      <c r="D57" s="251">
        <f t="shared" si="5"/>
        <v>0</v>
      </c>
      <c r="E57" s="251">
        <f t="shared" si="5"/>
        <v>0</v>
      </c>
      <c r="F57" s="252">
        <f t="shared" si="5"/>
        <v>0</v>
      </c>
      <c r="G57" s="8"/>
      <c r="H57" s="8"/>
      <c r="I57" s="8"/>
      <c r="J57" s="8"/>
      <c r="K57" s="8"/>
      <c r="L57" s="8"/>
      <c r="M57" s="8"/>
      <c r="N57" s="8"/>
      <c r="O57" s="8"/>
      <c r="P57" s="8"/>
      <c r="Q57" s="8"/>
      <c r="R57" s="8"/>
      <c r="S57" s="8"/>
      <c r="T57" s="8"/>
      <c r="U57" s="8"/>
      <c r="V57" s="8"/>
      <c r="W57" s="8"/>
      <c r="X57" s="8"/>
      <c r="Y57" s="8"/>
      <c r="Z57" s="8"/>
    </row>
    <row r="58" spans="1:26">
      <c r="A58" s="8"/>
      <c r="B58" s="258" t="s">
        <v>317</v>
      </c>
      <c r="C58" s="250">
        <f t="shared" si="5"/>
        <v>0</v>
      </c>
      <c r="D58" s="251">
        <f t="shared" si="5"/>
        <v>0</v>
      </c>
      <c r="E58" s="251">
        <f t="shared" si="5"/>
        <v>0</v>
      </c>
      <c r="F58" s="252">
        <f t="shared" si="5"/>
        <v>0</v>
      </c>
      <c r="G58" s="8"/>
      <c r="H58" s="8"/>
      <c r="I58" s="8"/>
      <c r="J58" s="8"/>
      <c r="K58" s="8"/>
      <c r="L58" s="8"/>
      <c r="M58" s="8"/>
      <c r="N58" s="8"/>
      <c r="O58" s="8"/>
      <c r="P58" s="8"/>
      <c r="Q58" s="8"/>
      <c r="R58" s="8"/>
      <c r="S58" s="8"/>
      <c r="T58" s="8"/>
      <c r="U58" s="8"/>
      <c r="V58" s="8"/>
      <c r="W58" s="8"/>
      <c r="X58" s="8"/>
      <c r="Y58" s="8"/>
      <c r="Z58" s="8"/>
    </row>
    <row r="59" spans="1:26" ht="14.45">
      <c r="A59" s="8"/>
      <c r="B59" s="336" t="s">
        <v>318</v>
      </c>
      <c r="C59" s="253">
        <f t="shared" si="5"/>
        <v>0</v>
      </c>
      <c r="D59" s="254">
        <f t="shared" si="5"/>
        <v>0</v>
      </c>
      <c r="E59" s="254">
        <f t="shared" si="5"/>
        <v>0</v>
      </c>
      <c r="F59" s="255">
        <f t="shared" si="5"/>
        <v>0</v>
      </c>
      <c r="G59" s="8"/>
      <c r="H59" s="8"/>
      <c r="I59" s="8"/>
      <c r="J59" s="8"/>
      <c r="K59" s="8"/>
      <c r="L59" s="8"/>
      <c r="M59" s="8"/>
      <c r="N59" s="8"/>
      <c r="O59" s="8"/>
      <c r="P59" s="8"/>
      <c r="Q59" s="8"/>
      <c r="R59" s="8"/>
      <c r="S59" s="8"/>
      <c r="T59" s="8"/>
      <c r="U59" s="8"/>
      <c r="V59" s="8"/>
      <c r="W59" s="8"/>
      <c r="X59" s="8"/>
      <c r="Y59" s="8"/>
      <c r="Z59" s="8"/>
    </row>
    <row r="60" spans="1:26">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sheetData>
  <mergeCells count="11">
    <mergeCell ref="C4:D4"/>
    <mergeCell ref="C5:D5"/>
    <mergeCell ref="B44:F44"/>
    <mergeCell ref="B52:F52"/>
    <mergeCell ref="B9:F9"/>
    <mergeCell ref="B26:F26"/>
    <mergeCell ref="B43:F43"/>
    <mergeCell ref="B10:F10"/>
    <mergeCell ref="B18:F18"/>
    <mergeCell ref="B27:F27"/>
    <mergeCell ref="B35:F35"/>
  </mergeCells>
  <dataValidations count="1">
    <dataValidation allowBlank="1" showInputMessage="1" showErrorMessage="1" promptTitle="Formula controlled cell" prompt="Do not type in this cell_x000a_Do not change the formula" sqref="C45:F51 C53:F59 C17:F17 C25:F25 C34:F34 C42:F42" xr:uid="{EA5C2141-FFEE-4935-A75C-22D3AD932102}"/>
  </dataValidations>
  <hyperlinks>
    <hyperlink ref="B1" location="Contents!A1" display="Back to Contents" xr:uid="{CC886D2E-F6BD-467C-B3A2-50C0F53A3AD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AB86-FE67-4D36-B28D-31E453E13928}">
  <dimension ref="B2:G29"/>
  <sheetViews>
    <sheetView showGridLines="0" zoomScale="80" zoomScaleNormal="80" workbookViewId="0">
      <selection activeCell="B9" sqref="B7:B9"/>
    </sheetView>
  </sheetViews>
  <sheetFormatPr defaultColWidth="9.28515625" defaultRowHeight="14.1"/>
  <cols>
    <col min="1" max="1" width="8.7109375" style="301" customWidth="1"/>
    <col min="2" max="2" width="10.7109375" style="563" customWidth="1"/>
    <col min="3" max="7" width="10.7109375" style="301" customWidth="1"/>
    <col min="8" max="16384" width="9.28515625" style="301"/>
  </cols>
  <sheetData>
    <row r="2" spans="2:7" ht="14.45" thickBot="1"/>
    <row r="3" spans="2:7" ht="18" customHeight="1" thickBot="1">
      <c r="B3" s="915" t="s">
        <v>34</v>
      </c>
      <c r="C3" s="916"/>
      <c r="D3" s="916"/>
      <c r="E3" s="916"/>
      <c r="F3" s="916"/>
      <c r="G3" s="917"/>
    </row>
    <row r="5" spans="2:7">
      <c r="B5" s="563" t="s">
        <v>35</v>
      </c>
    </row>
    <row r="6" spans="2:7">
      <c r="B6" s="804" t="s">
        <v>36</v>
      </c>
    </row>
    <row r="7" spans="2:7">
      <c r="B7" s="804" t="s">
        <v>37</v>
      </c>
    </row>
    <row r="8" spans="2:7">
      <c r="B8" s="804" t="s">
        <v>38</v>
      </c>
    </row>
    <row r="9" spans="2:7">
      <c r="B9" s="804" t="s">
        <v>39</v>
      </c>
    </row>
    <row r="11" spans="2:7">
      <c r="B11" s="563" t="s">
        <v>40</v>
      </c>
    </row>
    <row r="12" spans="2:7">
      <c r="B12" s="804" t="s">
        <v>41</v>
      </c>
    </row>
    <row r="13" spans="2:7">
      <c r="B13" s="804" t="s">
        <v>42</v>
      </c>
    </row>
    <row r="14" spans="2:7">
      <c r="B14" s="804" t="s">
        <v>43</v>
      </c>
    </row>
    <row r="15" spans="2:7">
      <c r="B15" s="804" t="s">
        <v>44</v>
      </c>
    </row>
    <row r="16" spans="2:7">
      <c r="B16" s="804" t="s">
        <v>45</v>
      </c>
    </row>
    <row r="18" spans="2:2">
      <c r="B18" s="563" t="s">
        <v>46</v>
      </c>
    </row>
    <row r="19" spans="2:2">
      <c r="B19" s="804" t="s">
        <v>47</v>
      </c>
    </row>
    <row r="20" spans="2:2">
      <c r="B20" s="804" t="s">
        <v>48</v>
      </c>
    </row>
    <row r="21" spans="2:2">
      <c r="B21" s="804" t="s">
        <v>49</v>
      </c>
    </row>
    <row r="22" spans="2:2">
      <c r="B22" s="804" t="s">
        <v>50</v>
      </c>
    </row>
    <row r="23" spans="2:2">
      <c r="B23" s="804" t="s">
        <v>51</v>
      </c>
    </row>
    <row r="24" spans="2:2">
      <c r="B24" s="804" t="s">
        <v>52</v>
      </c>
    </row>
    <row r="25" spans="2:2">
      <c r="B25" s="804" t="s">
        <v>53</v>
      </c>
    </row>
    <row r="26" spans="2:2">
      <c r="B26" s="804" t="s">
        <v>54</v>
      </c>
    </row>
    <row r="27" spans="2:2">
      <c r="B27" s="804" t="s">
        <v>55</v>
      </c>
    </row>
    <row r="28" spans="2:2">
      <c r="B28" s="804" t="s">
        <v>56</v>
      </c>
    </row>
    <row r="29" spans="2:2">
      <c r="B29" s="805" t="s">
        <v>57</v>
      </c>
    </row>
  </sheetData>
  <mergeCells count="1">
    <mergeCell ref="B3:G3"/>
  </mergeCells>
  <hyperlinks>
    <hyperlink ref="B6" location="'A3 - Organisational structure'!A1" display="A3 - Organisational structure" xr:uid="{C5A93177-6E17-47FA-AE98-F489F8325158}"/>
    <hyperlink ref="B7" location="'A4 - Owners &amp; shareholders'!A1" display="A4 - Owners &amp; shareholders" xr:uid="{B76189A0-238E-45DE-9D32-E829EA55E42E}"/>
    <hyperlink ref="B8" location="'A7.1 - Your company''s products'!A1" display="A7.1 - Your company's products" xr:uid="{4EE04D60-F3D0-40B5-9D23-B441B543C6C9}"/>
    <hyperlink ref="B9" location="'A7.2 - Other goods'!A1" display="A7.2 - Other goods" xr:uid="{6C5AD17D-9226-4744-A6A1-6A94A249B8C5}"/>
    <hyperlink ref="B12" location="'B1.1 - Upward sales'!A1" display="B1 - Upward sales" xr:uid="{AB80AB7E-66CE-40B7-B413-D0A2FDE0D4F8}"/>
    <hyperlink ref="B13" location="'B3 - Sales to the UK'!A1" display="B2 - Captive sales" xr:uid="{B30F7F8B-5E1D-44C4-8343-2D47BF4AF49A}"/>
    <hyperlink ref="B14" location="'B3 - Sales to the UK'!A1" display="B3 - Sales to the UK" xr:uid="{A5E0416E-FF51-4F90-8B9F-BD4E2C93EAE4}"/>
    <hyperlink ref="B15" location="'B4 - Domestic sales'!A1" display="B4 - Domestic sales" xr:uid="{5AC62FE1-0B14-4B5F-AD24-617D42F75FEC}"/>
    <hyperlink ref="B16" location="'B6 - Sales to other countries'!A1" display="B6 - Sales to other countries" xr:uid="{4F091FA8-8D0B-4131-8080-9048338096F2}"/>
    <hyperlink ref="B19" location="'D1 - Turnover'!A1" display="D1 - Turnover" xr:uid="{1AAD2B50-4789-4941-83C4-3358BFCF2731}"/>
    <hyperlink ref="B20" location="'D2 - Income statement'!A1" display="D2 - Income statement" xr:uid="{FF1D2D23-B63D-4CC1-8995-35DC5E552C0E}"/>
    <hyperlink ref="B21" r:id="rId1" xr:uid="{9732D415-5D3A-499F-ACBF-90EBCFDB278F}"/>
    <hyperlink ref="B22" location="'D5 - Capacity'!A1" display="D5 - Capacity" xr:uid="{23DC733A-95A8-4C89-917E-E414987091E3}"/>
    <hyperlink ref="B23" location="'D6 - Stocks'!A1" display="D6 - Stocks" xr:uid="{559EB39C-D044-4485-97A3-7F4225222CE6}"/>
    <hyperlink ref="B24" location="'D8 - Purchases of like good'!A1" display="D8 - Purchases of like goods" xr:uid="{419AEDFD-0E21-4E86-AFE8-95541CCC43B0}"/>
    <hyperlink ref="B25" location="'D9 - Profitability'!A1" display="D9 - Profitability" xr:uid="{389564E4-BE55-4B53-9D44-0D0705278B5D}"/>
    <hyperlink ref="B26" location="'D10.1 - CTM in &lt;COUNTRY&gt;'!A1" display="D10.1 CTM in &lt;Country&gt;" xr:uid="{4CBC9C6E-164C-4954-B83D-9200E6771992}"/>
    <hyperlink ref="B27" location="Contents!A1" display="D11.1 - AS&amp;G in &lt;Country&gt;" xr:uid="{86BFBDD5-6AAE-49D4-A15C-66807C5BC6EA}"/>
    <hyperlink ref="B28" location="'D12 - RM and input purchases'!A1" display="D12 - RM and input purchases" xr:uid="{3316D642-4805-4031-B1B3-1D78F879AE96}"/>
    <hyperlink ref="B29" location="'D13 Direct labour'!A1" display="D13 Direct labour" xr:uid="{BC6CDD59-F57A-4E4F-B34D-74E2971711C0}"/>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CA2BD-C54B-4C57-8FAC-BD074E2C7F72}">
  <sheetPr>
    <tabColor rgb="FFFFF2CC"/>
  </sheetPr>
  <dimension ref="A1:AZ200"/>
  <sheetViews>
    <sheetView topLeftCell="A11" zoomScale="80" zoomScaleNormal="80" workbookViewId="0">
      <selection activeCell="C5" sqref="C5:D5"/>
    </sheetView>
  </sheetViews>
  <sheetFormatPr defaultColWidth="8.7109375" defaultRowHeight="14.1"/>
  <cols>
    <col min="1" max="1" width="8.7109375" style="2" customWidth="1"/>
    <col min="2" max="10" width="20.7109375" style="2" customWidth="1"/>
    <col min="11" max="11" width="19.42578125" style="2" customWidth="1"/>
    <col min="12" max="12" width="12.7109375" style="172" customWidth="1"/>
    <col min="13" max="14" width="23.42578125" style="2" customWidth="1"/>
    <col min="15" max="16384" width="8.7109375" style="2"/>
  </cols>
  <sheetData>
    <row r="1" spans="1:52" s="8" customFormat="1">
      <c r="B1" s="302" t="s">
        <v>58</v>
      </c>
      <c r="L1" s="197"/>
    </row>
    <row r="2" spans="1:52" ht="14.45" thickBot="1">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row>
    <row r="3" spans="1:52" ht="18.600000000000001" thickBot="1">
      <c r="A3" s="8"/>
      <c r="B3" s="681" t="s">
        <v>324</v>
      </c>
      <c r="C3" s="682"/>
      <c r="D3" s="683"/>
      <c r="E3" s="65"/>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row>
    <row r="4" spans="1:52">
      <c r="A4" s="8"/>
      <c r="B4" s="102" t="s">
        <v>1</v>
      </c>
      <c r="C4" s="903" t="str">
        <f>Guidance!C4</f>
        <v>AD0091</v>
      </c>
      <c r="D4" s="904"/>
      <c r="E4" s="9"/>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row>
    <row r="5" spans="1:52" ht="14.45" thickBot="1">
      <c r="A5" s="8"/>
      <c r="B5" s="15" t="s">
        <v>3</v>
      </c>
      <c r="C5" s="905"/>
      <c r="D5" s="906"/>
      <c r="E5" s="9"/>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row>
    <row r="6" spans="1:52">
      <c r="A6" s="8"/>
      <c r="B6" s="8"/>
      <c r="C6" s="9"/>
      <c r="D6" s="9"/>
      <c r="E6" s="9"/>
      <c r="F6" s="9"/>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row>
    <row r="7" spans="1:52" ht="14.45">
      <c r="A7" s="8"/>
      <c r="B7" s="460" t="s">
        <v>325</v>
      </c>
      <c r="C7" s="539"/>
      <c r="D7" s="539"/>
      <c r="E7" s="486"/>
      <c r="F7" s="196"/>
      <c r="G7" s="196"/>
      <c r="H7" s="196"/>
      <c r="I7" s="196"/>
      <c r="J7" s="19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row>
    <row r="8" spans="1:52">
      <c r="A8" s="8"/>
      <c r="B8" s="196"/>
      <c r="C8" s="196"/>
      <c r="D8" s="196"/>
      <c r="E8" s="196"/>
      <c r="F8" s="196"/>
      <c r="G8" s="196"/>
      <c r="H8" s="196"/>
      <c r="I8" s="196"/>
      <c r="J8" s="196"/>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row>
    <row r="9" spans="1:52" ht="15" thickBot="1">
      <c r="A9" s="8"/>
      <c r="B9" s="196"/>
      <c r="C9" s="279"/>
      <c r="D9" s="196"/>
      <c r="E9" s="196"/>
      <c r="F9" s="196"/>
      <c r="G9" s="196"/>
      <c r="H9" s="196"/>
      <c r="I9" s="196"/>
      <c r="J9" s="196"/>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ht="14.45" thickBot="1">
      <c r="A10" s="8"/>
      <c r="B10" s="8"/>
      <c r="C10" s="990" t="s">
        <v>326</v>
      </c>
      <c r="D10" s="991"/>
      <c r="E10" s="991"/>
      <c r="F10" s="992"/>
      <c r="G10" s="987" t="s">
        <v>327</v>
      </c>
      <c r="H10" s="988"/>
      <c r="I10" s="988"/>
      <c r="J10" s="989"/>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row>
    <row r="11" spans="1:52" s="3" customFormat="1" ht="14.45" thickBot="1">
      <c r="A11" s="141"/>
      <c r="B11" s="187" t="s">
        <v>97</v>
      </c>
      <c r="C11" s="875">
        <v>2022</v>
      </c>
      <c r="D11" s="876">
        <v>2023</v>
      </c>
      <c r="E11" s="876">
        <v>2024</v>
      </c>
      <c r="F11" s="877" t="s">
        <v>156</v>
      </c>
      <c r="G11" s="875">
        <v>2022</v>
      </c>
      <c r="H11" s="876">
        <v>2023</v>
      </c>
      <c r="I11" s="876">
        <v>2024</v>
      </c>
      <c r="J11" s="877" t="s">
        <v>156</v>
      </c>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c r="AN11" s="141"/>
      <c r="AO11" s="141"/>
      <c r="AP11" s="141"/>
      <c r="AQ11" s="141"/>
      <c r="AR11" s="141"/>
      <c r="AS11" s="141"/>
      <c r="AT11" s="141"/>
      <c r="AU11" s="141"/>
      <c r="AV11" s="141"/>
      <c r="AW11" s="141"/>
      <c r="AX11" s="141"/>
      <c r="AY11" s="141"/>
      <c r="AZ11" s="141"/>
    </row>
    <row r="12" spans="1:52">
      <c r="A12" s="8"/>
      <c r="B12" s="179"/>
      <c r="C12" s="113"/>
      <c r="D12" s="145"/>
      <c r="E12" s="145"/>
      <c r="F12" s="133"/>
      <c r="G12" s="181"/>
      <c r="H12" s="177"/>
      <c r="I12" s="177"/>
      <c r="J12" s="17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row>
    <row r="13" spans="1:52">
      <c r="A13" s="8"/>
      <c r="B13" s="180"/>
      <c r="C13" s="117"/>
      <c r="D13" s="114"/>
      <c r="E13" s="114"/>
      <c r="F13" s="127"/>
      <c r="G13" s="182"/>
      <c r="H13" s="173"/>
      <c r="I13" s="173"/>
      <c r="J13" s="175"/>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row>
    <row r="14" spans="1:52">
      <c r="A14" s="8"/>
      <c r="B14" s="180"/>
      <c r="C14" s="117"/>
      <c r="D14" s="114"/>
      <c r="E14" s="114"/>
      <c r="F14" s="127"/>
      <c r="G14" s="182"/>
      <c r="H14" s="173"/>
      <c r="I14" s="173"/>
      <c r="J14" s="175"/>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row>
    <row r="15" spans="1:52">
      <c r="A15" s="8"/>
      <c r="B15" s="180"/>
      <c r="C15" s="117"/>
      <c r="D15" s="114"/>
      <c r="E15" s="114"/>
      <c r="F15" s="127"/>
      <c r="G15" s="182"/>
      <c r="H15" s="173"/>
      <c r="I15" s="173"/>
      <c r="J15" s="175"/>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row>
    <row r="16" spans="1:52">
      <c r="A16" s="8"/>
      <c r="B16" s="183"/>
      <c r="C16" s="122"/>
      <c r="D16" s="123"/>
      <c r="E16" s="123"/>
      <c r="F16" s="146"/>
      <c r="G16" s="184"/>
      <c r="H16" s="185"/>
      <c r="I16" s="185"/>
      <c r="J16" s="186"/>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row>
    <row r="17" spans="1:52">
      <c r="A17" s="8"/>
      <c r="B17" s="280" t="s">
        <v>328</v>
      </c>
      <c r="C17" s="281">
        <f>SUM(C12:C16)</f>
        <v>0</v>
      </c>
      <c r="D17" s="282">
        <f t="shared" ref="D17:J17" si="0">SUM(D12:D16)</f>
        <v>0</v>
      </c>
      <c r="E17" s="282">
        <f t="shared" si="0"/>
        <v>0</v>
      </c>
      <c r="F17" s="283">
        <f t="shared" si="0"/>
        <v>0</v>
      </c>
      <c r="G17" s="284">
        <f t="shared" si="0"/>
        <v>0</v>
      </c>
      <c r="H17" s="282">
        <f t="shared" si="0"/>
        <v>0</v>
      </c>
      <c r="I17" s="282">
        <f t="shared" si="0"/>
        <v>0</v>
      </c>
      <c r="J17" s="283">
        <f t="shared" si="0"/>
        <v>0</v>
      </c>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row>
    <row r="18" spans="1:52">
      <c r="A18" s="8"/>
      <c r="B18" s="8"/>
      <c r="C18" s="9"/>
      <c r="D18" s="9"/>
      <c r="E18" s="9"/>
      <c r="F18" s="9"/>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row>
    <row r="19" spans="1:52" ht="14.45">
      <c r="A19" s="8"/>
      <c r="B19" s="511" t="s">
        <v>329</v>
      </c>
      <c r="C19" s="512"/>
      <c r="D19" s="512"/>
      <c r="E19" s="512"/>
      <c r="F19" s="513"/>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row>
    <row r="20" spans="1:52" ht="14.45">
      <c r="A20" s="8"/>
      <c r="B20" s="514" t="s">
        <v>330</v>
      </c>
      <c r="C20" s="515"/>
      <c r="D20" s="515"/>
      <c r="E20" s="515"/>
      <c r="F20" s="516"/>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row>
    <row r="21" spans="1:52">
      <c r="A21" s="8"/>
      <c r="B21" s="198"/>
      <c r="C21" s="198"/>
      <c r="D21" s="198"/>
      <c r="E21" s="198"/>
      <c r="F21" s="19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row>
    <row r="22" spans="1:52">
      <c r="A22" s="8"/>
      <c r="B22" s="993" t="s">
        <v>160</v>
      </c>
      <c r="C22" s="994"/>
      <c r="D22" s="994"/>
      <c r="E22" s="995"/>
      <c r="F22" s="993" t="s">
        <v>162</v>
      </c>
      <c r="G22" s="996"/>
      <c r="H22" s="997" t="s">
        <v>213</v>
      </c>
      <c r="I22" s="998"/>
      <c r="J22" s="999"/>
      <c r="K22" s="8"/>
      <c r="L22" s="197"/>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row>
    <row r="23" spans="1:52">
      <c r="A23" s="8"/>
      <c r="B23" s="95" t="s">
        <v>97</v>
      </c>
      <c r="C23" s="96" t="s">
        <v>331</v>
      </c>
      <c r="D23" s="96" t="s">
        <v>332</v>
      </c>
      <c r="E23" s="90" t="s">
        <v>333</v>
      </c>
      <c r="F23" s="893" t="s">
        <v>126</v>
      </c>
      <c r="G23" s="91" t="s">
        <v>125</v>
      </c>
      <c r="H23" s="195" t="s">
        <v>188</v>
      </c>
      <c r="I23" s="188" t="s">
        <v>189</v>
      </c>
      <c r="J23" s="91" t="s">
        <v>334</v>
      </c>
      <c r="K23" s="8"/>
      <c r="L23" s="197"/>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row>
    <row r="24" spans="1:52" ht="14.45">
      <c r="A24" s="8"/>
      <c r="B24" s="189">
        <v>1234567901</v>
      </c>
      <c r="C24" s="203" t="s">
        <v>335</v>
      </c>
      <c r="D24" s="203" t="s">
        <v>202</v>
      </c>
      <c r="E24" s="99">
        <v>42867</v>
      </c>
      <c r="F24" s="189">
        <v>100</v>
      </c>
      <c r="G24" s="192">
        <v>1200</v>
      </c>
      <c r="H24" s="104" t="s">
        <v>210</v>
      </c>
      <c r="I24" s="202">
        <v>0.79139999999999999</v>
      </c>
      <c r="J24" s="540">
        <f>G24*I24</f>
        <v>949.68</v>
      </c>
      <c r="K24" s="8"/>
      <c r="L24" s="197"/>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row>
    <row r="25" spans="1:52">
      <c r="A25" s="8"/>
      <c r="B25" s="174"/>
      <c r="C25" s="204"/>
      <c r="D25" s="204"/>
      <c r="E25" s="199"/>
      <c r="F25" s="117"/>
      <c r="G25" s="173"/>
      <c r="H25" s="199"/>
      <c r="I25" s="174"/>
      <c r="J25" s="541">
        <f>G25*I25</f>
        <v>0</v>
      </c>
      <c r="K25" s="8"/>
      <c r="L25" s="197"/>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row>
    <row r="26" spans="1:52">
      <c r="A26" s="8"/>
      <c r="B26" s="174"/>
      <c r="C26" s="204"/>
      <c r="D26" s="204"/>
      <c r="E26" s="199"/>
      <c r="F26" s="117"/>
      <c r="G26" s="173"/>
      <c r="H26" s="199"/>
      <c r="I26" s="174"/>
      <c r="J26" s="541">
        <f t="shared" ref="J26:J34" si="1">G26*I26</f>
        <v>0</v>
      </c>
      <c r="K26" s="8"/>
      <c r="L26" s="197"/>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row>
    <row r="27" spans="1:52">
      <c r="A27" s="8"/>
      <c r="B27" s="174"/>
      <c r="C27" s="204"/>
      <c r="D27" s="204"/>
      <c r="E27" s="199"/>
      <c r="F27" s="117"/>
      <c r="G27" s="173"/>
      <c r="H27" s="199"/>
      <c r="I27" s="174"/>
      <c r="J27" s="541">
        <f t="shared" si="1"/>
        <v>0</v>
      </c>
      <c r="K27" s="8"/>
      <c r="L27" s="197"/>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row>
    <row r="28" spans="1:52">
      <c r="A28" s="8"/>
      <c r="B28" s="174"/>
      <c r="C28" s="204"/>
      <c r="D28" s="204"/>
      <c r="E28" s="199"/>
      <c r="F28" s="117"/>
      <c r="G28" s="173"/>
      <c r="H28" s="199"/>
      <c r="I28" s="174"/>
      <c r="J28" s="541">
        <f t="shared" si="1"/>
        <v>0</v>
      </c>
      <c r="K28" s="8"/>
      <c r="L28" s="197"/>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row>
    <row r="29" spans="1:52">
      <c r="A29" s="8"/>
      <c r="B29" s="174"/>
      <c r="C29" s="204"/>
      <c r="D29" s="204"/>
      <c r="E29" s="199"/>
      <c r="F29" s="117"/>
      <c r="G29" s="173"/>
      <c r="H29" s="199"/>
      <c r="I29" s="174"/>
      <c r="J29" s="541">
        <f t="shared" si="1"/>
        <v>0</v>
      </c>
      <c r="K29" s="8"/>
      <c r="L29" s="197"/>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row>
    <row r="30" spans="1:52">
      <c r="A30" s="8"/>
      <c r="B30" s="174"/>
      <c r="C30" s="204"/>
      <c r="D30" s="204"/>
      <c r="E30" s="199"/>
      <c r="F30" s="117"/>
      <c r="G30" s="173"/>
      <c r="H30" s="199"/>
      <c r="I30" s="174"/>
      <c r="J30" s="541">
        <f t="shared" si="1"/>
        <v>0</v>
      </c>
      <c r="K30" s="8"/>
      <c r="L30" s="197"/>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row>
    <row r="31" spans="1:52">
      <c r="A31" s="8"/>
      <c r="B31" s="174"/>
      <c r="C31" s="204"/>
      <c r="D31" s="204"/>
      <c r="E31" s="199"/>
      <c r="F31" s="117"/>
      <c r="G31" s="173"/>
      <c r="H31" s="199"/>
      <c r="I31" s="174"/>
      <c r="J31" s="541">
        <f t="shared" si="1"/>
        <v>0</v>
      </c>
      <c r="K31" s="8"/>
      <c r="L31" s="197"/>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row>
    <row r="32" spans="1:52">
      <c r="A32" s="8"/>
      <c r="B32" s="174"/>
      <c r="C32" s="204"/>
      <c r="D32" s="204"/>
      <c r="E32" s="199"/>
      <c r="F32" s="117"/>
      <c r="G32" s="173"/>
      <c r="H32" s="199"/>
      <c r="I32" s="174"/>
      <c r="J32" s="541">
        <f t="shared" si="1"/>
        <v>0</v>
      </c>
      <c r="K32" s="8"/>
      <c r="L32" s="197"/>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row>
    <row r="33" spans="1:52">
      <c r="A33" s="8"/>
      <c r="B33" s="174"/>
      <c r="C33" s="204"/>
      <c r="D33" s="204"/>
      <c r="E33" s="199"/>
      <c r="F33" s="117"/>
      <c r="G33" s="173"/>
      <c r="H33" s="199"/>
      <c r="I33" s="174"/>
      <c r="J33" s="541">
        <f t="shared" si="1"/>
        <v>0</v>
      </c>
      <c r="K33" s="8"/>
      <c r="L33" s="197"/>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row>
    <row r="34" spans="1:52">
      <c r="A34" s="8"/>
      <c r="B34" s="200"/>
      <c r="C34" s="205"/>
      <c r="D34" s="205"/>
      <c r="E34" s="201"/>
      <c r="F34" s="119"/>
      <c r="G34" s="176"/>
      <c r="H34" s="201"/>
      <c r="I34" s="200"/>
      <c r="J34" s="542">
        <f t="shared" si="1"/>
        <v>0</v>
      </c>
      <c r="K34" s="8"/>
      <c r="L34" s="197"/>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row>
    <row r="35" spans="1:52">
      <c r="A35" s="8"/>
      <c r="B35" s="8"/>
      <c r="C35" s="8"/>
      <c r="D35" s="8"/>
      <c r="E35" s="8"/>
      <c r="F35" s="9"/>
      <c r="G35" s="8"/>
      <c r="H35" s="8"/>
      <c r="I35" s="8"/>
      <c r="J35" s="8"/>
      <c r="K35" s="8"/>
      <c r="L35" s="197"/>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row>
    <row r="36" spans="1:52">
      <c r="A36" s="8"/>
      <c r="B36" s="8"/>
      <c r="C36" s="8"/>
      <c r="D36" s="8"/>
      <c r="E36" s="8"/>
      <c r="F36" s="9"/>
      <c r="G36" s="8"/>
      <c r="H36" s="8"/>
      <c r="I36" s="8"/>
      <c r="J36" s="8"/>
      <c r="K36" s="8"/>
      <c r="L36" s="197"/>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row>
    <row r="37" spans="1:52">
      <c r="A37" s="8"/>
      <c r="B37" s="8"/>
      <c r="C37" s="8"/>
      <c r="D37" s="8"/>
      <c r="E37" s="8"/>
      <c r="F37" s="9"/>
      <c r="G37" s="8"/>
      <c r="H37" s="8"/>
      <c r="I37" s="8"/>
      <c r="J37" s="8"/>
      <c r="K37" s="8"/>
      <c r="L37" s="197"/>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row>
    <row r="38" spans="1:52">
      <c r="A38" s="8"/>
      <c r="B38" s="8"/>
      <c r="C38" s="8"/>
      <c r="D38" s="8"/>
      <c r="E38" s="8"/>
      <c r="F38" s="9"/>
      <c r="G38" s="8"/>
      <c r="H38" s="8"/>
      <c r="I38" s="8"/>
      <c r="J38" s="8"/>
      <c r="K38" s="8"/>
      <c r="L38" s="197"/>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row>
    <row r="39" spans="1:52">
      <c r="A39" s="8"/>
      <c r="B39" s="8"/>
      <c r="C39" s="8"/>
      <c r="D39" s="8"/>
      <c r="E39" s="8"/>
      <c r="F39" s="9"/>
      <c r="G39" s="8"/>
      <c r="H39" s="8"/>
      <c r="I39" s="8"/>
      <c r="J39" s="8"/>
      <c r="K39" s="8"/>
      <c r="L39" s="197"/>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row>
    <row r="40" spans="1:52">
      <c r="A40" s="8"/>
      <c r="B40" s="8"/>
      <c r="C40" s="8"/>
      <c r="D40" s="8"/>
      <c r="E40" s="8"/>
      <c r="F40" s="9"/>
      <c r="G40" s="8"/>
      <c r="H40" s="8"/>
      <c r="I40" s="8"/>
      <c r="J40" s="8"/>
      <c r="K40" s="8"/>
      <c r="L40" s="197"/>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row>
    <row r="41" spans="1:52">
      <c r="A41" s="8"/>
      <c r="B41" s="8"/>
      <c r="C41" s="8"/>
      <c r="D41" s="8"/>
      <c r="E41" s="8"/>
      <c r="F41" s="9"/>
      <c r="G41" s="8"/>
      <c r="H41" s="8"/>
      <c r="I41" s="8"/>
      <c r="J41" s="8"/>
      <c r="K41" s="8"/>
      <c r="L41" s="197"/>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row>
    <row r="42" spans="1:52">
      <c r="A42" s="8"/>
      <c r="B42" s="8"/>
      <c r="C42" s="8"/>
      <c r="D42" s="8"/>
      <c r="E42" s="8"/>
      <c r="F42" s="9"/>
      <c r="G42" s="8"/>
      <c r="H42" s="8"/>
      <c r="I42" s="8"/>
      <c r="J42" s="8"/>
      <c r="K42" s="8"/>
      <c r="L42" s="197"/>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row>
    <row r="43" spans="1:52">
      <c r="A43" s="8"/>
      <c r="B43" s="8"/>
      <c r="C43" s="8"/>
      <c r="D43" s="8"/>
      <c r="E43" s="8"/>
      <c r="F43" s="9"/>
      <c r="G43" s="8"/>
      <c r="H43" s="8"/>
      <c r="I43" s="8"/>
      <c r="J43" s="8"/>
      <c r="K43" s="8"/>
      <c r="L43" s="197"/>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row>
    <row r="44" spans="1:52">
      <c r="A44" s="8"/>
      <c r="B44" s="8"/>
      <c r="C44" s="8"/>
      <c r="D44" s="8"/>
      <c r="E44" s="8"/>
      <c r="F44" s="9"/>
      <c r="G44" s="8"/>
      <c r="H44" s="8"/>
      <c r="I44" s="8"/>
      <c r="J44" s="8"/>
      <c r="K44" s="8"/>
      <c r="L44" s="197"/>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row>
    <row r="45" spans="1:52">
      <c r="A45" s="8"/>
      <c r="B45" s="8"/>
      <c r="C45" s="8"/>
      <c r="D45" s="8"/>
      <c r="E45" s="8"/>
      <c r="F45" s="9"/>
      <c r="G45" s="8"/>
      <c r="H45" s="8"/>
      <c r="I45" s="8"/>
      <c r="J45" s="8"/>
      <c r="K45" s="8"/>
      <c r="L45" s="197"/>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row>
    <row r="46" spans="1:52">
      <c r="A46" s="8"/>
      <c r="B46" s="8"/>
      <c r="C46" s="8"/>
      <c r="D46" s="8"/>
      <c r="E46" s="8"/>
      <c r="F46" s="9"/>
      <c r="G46" s="8"/>
      <c r="H46" s="8"/>
      <c r="I46" s="8"/>
      <c r="J46" s="8"/>
      <c r="K46" s="8"/>
      <c r="L46" s="197"/>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row>
    <row r="47" spans="1:52">
      <c r="A47" s="8"/>
      <c r="B47" s="8"/>
      <c r="C47" s="8"/>
      <c r="D47" s="8"/>
      <c r="E47" s="8"/>
      <c r="F47" s="9"/>
      <c r="G47" s="8"/>
      <c r="H47" s="8"/>
      <c r="I47" s="8"/>
      <c r="J47" s="8"/>
      <c r="K47" s="8"/>
      <c r="L47" s="197"/>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row>
    <row r="48" spans="1:52">
      <c r="A48" s="8"/>
      <c r="B48" s="8"/>
      <c r="C48" s="8"/>
      <c r="D48" s="8"/>
      <c r="E48" s="8"/>
      <c r="F48" s="9"/>
      <c r="G48" s="8"/>
      <c r="H48" s="8"/>
      <c r="I48" s="8"/>
      <c r="J48" s="8"/>
      <c r="K48" s="8"/>
      <c r="L48" s="197"/>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row>
    <row r="49" spans="1:52">
      <c r="A49" s="8"/>
      <c r="B49" s="8"/>
      <c r="C49" s="8"/>
      <c r="D49" s="8"/>
      <c r="E49" s="8"/>
      <c r="F49" s="9"/>
      <c r="G49" s="8"/>
      <c r="H49" s="8"/>
      <c r="I49" s="8"/>
      <c r="J49" s="8"/>
      <c r="K49" s="8"/>
      <c r="L49" s="197"/>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row>
    <row r="50" spans="1:52">
      <c r="A50" s="8"/>
      <c r="B50" s="8"/>
      <c r="C50" s="8"/>
      <c r="D50" s="8"/>
      <c r="E50" s="8"/>
      <c r="F50" s="9"/>
      <c r="G50" s="8"/>
      <c r="H50" s="8"/>
      <c r="I50" s="8"/>
      <c r="J50" s="8"/>
      <c r="K50" s="8"/>
      <c r="L50" s="197"/>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row>
    <row r="51" spans="1:52">
      <c r="A51" s="8"/>
      <c r="B51" s="8"/>
      <c r="C51" s="8"/>
      <c r="D51" s="8"/>
      <c r="E51" s="8"/>
      <c r="F51" s="9"/>
      <c r="G51" s="8"/>
      <c r="H51" s="8"/>
      <c r="I51" s="8"/>
      <c r="J51" s="8"/>
      <c r="K51" s="8"/>
      <c r="L51" s="197"/>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row>
    <row r="52" spans="1:52">
      <c r="A52" s="8"/>
      <c r="B52" s="8"/>
      <c r="C52" s="8"/>
      <c r="D52" s="8"/>
      <c r="E52" s="8"/>
      <c r="F52" s="9"/>
      <c r="G52" s="8"/>
      <c r="H52" s="8"/>
      <c r="I52" s="8"/>
      <c r="J52" s="8"/>
      <c r="K52" s="8"/>
      <c r="L52" s="197"/>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row>
    <row r="53" spans="1:52">
      <c r="A53" s="8"/>
      <c r="B53" s="8"/>
      <c r="C53" s="8"/>
      <c r="D53" s="8"/>
      <c r="E53" s="8"/>
      <c r="F53" s="9"/>
      <c r="G53" s="8"/>
      <c r="H53" s="8"/>
      <c r="I53" s="8"/>
      <c r="J53" s="8"/>
      <c r="K53" s="8"/>
      <c r="L53" s="197"/>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row>
    <row r="54" spans="1:52">
      <c r="A54" s="8"/>
      <c r="B54" s="8"/>
      <c r="C54" s="8"/>
      <c r="D54" s="8"/>
      <c r="E54" s="8"/>
      <c r="F54" s="9"/>
      <c r="G54" s="8"/>
      <c r="H54" s="8"/>
      <c r="I54" s="8"/>
      <c r="J54" s="8"/>
      <c r="K54" s="8"/>
      <c r="L54" s="197"/>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row>
    <row r="55" spans="1:52">
      <c r="A55" s="8"/>
      <c r="B55" s="8"/>
      <c r="C55" s="8"/>
      <c r="D55" s="8"/>
      <c r="E55" s="8"/>
      <c r="F55" s="9"/>
      <c r="G55" s="8"/>
      <c r="H55" s="8"/>
      <c r="I55" s="8"/>
      <c r="J55" s="8"/>
      <c r="K55" s="8"/>
      <c r="L55" s="197"/>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row>
    <row r="56" spans="1:52">
      <c r="A56" s="8"/>
      <c r="B56" s="8"/>
      <c r="C56" s="8"/>
      <c r="D56" s="8"/>
      <c r="E56" s="8"/>
      <c r="F56" s="9"/>
      <c r="G56" s="8"/>
      <c r="H56" s="8"/>
      <c r="I56" s="8"/>
      <c r="J56" s="8"/>
      <c r="K56" s="8"/>
      <c r="L56" s="197"/>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row>
    <row r="57" spans="1:52">
      <c r="A57" s="8"/>
      <c r="B57" s="8"/>
      <c r="C57" s="8"/>
      <c r="D57" s="8"/>
      <c r="E57" s="8"/>
      <c r="F57" s="9"/>
      <c r="G57" s="8"/>
      <c r="H57" s="8"/>
      <c r="I57" s="8"/>
      <c r="J57" s="8"/>
      <c r="K57" s="8"/>
      <c r="L57" s="197"/>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row>
    <row r="58" spans="1:52">
      <c r="A58" s="8"/>
      <c r="B58" s="8"/>
      <c r="C58" s="8"/>
      <c r="D58" s="8"/>
      <c r="E58" s="8"/>
      <c r="F58" s="9"/>
      <c r="G58" s="8"/>
      <c r="H58" s="8"/>
      <c r="I58" s="8"/>
      <c r="J58" s="8"/>
      <c r="K58" s="8"/>
      <c r="L58" s="197"/>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row>
    <row r="59" spans="1:52">
      <c r="A59" s="8"/>
      <c r="B59" s="8"/>
      <c r="C59" s="8"/>
      <c r="D59" s="8"/>
      <c r="E59" s="8"/>
      <c r="F59" s="9"/>
      <c r="G59" s="8"/>
      <c r="H59" s="8"/>
      <c r="I59" s="8"/>
      <c r="J59" s="8"/>
      <c r="K59" s="8"/>
      <c r="L59" s="197"/>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row>
    <row r="60" spans="1:52">
      <c r="A60" s="8"/>
      <c r="B60" s="8"/>
      <c r="C60" s="8"/>
      <c r="D60" s="8"/>
      <c r="E60" s="8"/>
      <c r="F60" s="9"/>
      <c r="G60" s="8"/>
      <c r="H60" s="8"/>
      <c r="I60" s="8"/>
      <c r="J60" s="8"/>
      <c r="K60" s="8"/>
      <c r="L60" s="197"/>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row>
    <row r="61" spans="1:52">
      <c r="A61" s="8"/>
      <c r="B61" s="8"/>
      <c r="C61" s="8"/>
      <c r="D61" s="8"/>
      <c r="E61" s="8"/>
      <c r="F61" s="9"/>
      <c r="G61" s="8"/>
      <c r="H61" s="8"/>
      <c r="I61" s="8"/>
      <c r="J61" s="8"/>
      <c r="K61" s="8"/>
      <c r="L61" s="197"/>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row>
    <row r="62" spans="1:52">
      <c r="A62" s="8"/>
      <c r="B62" s="8"/>
      <c r="C62" s="8"/>
      <c r="D62" s="8"/>
      <c r="E62" s="8"/>
      <c r="F62" s="9"/>
      <c r="G62" s="8"/>
      <c r="H62" s="8"/>
      <c r="I62" s="8"/>
      <c r="J62" s="8"/>
      <c r="K62" s="8"/>
      <c r="L62" s="197"/>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row>
    <row r="63" spans="1:52">
      <c r="A63" s="8"/>
      <c r="B63" s="8"/>
      <c r="C63" s="8"/>
      <c r="D63" s="8"/>
      <c r="E63" s="8"/>
      <c r="F63" s="9"/>
      <c r="G63" s="8"/>
      <c r="H63" s="8"/>
      <c r="I63" s="8"/>
      <c r="J63" s="8"/>
      <c r="K63" s="8"/>
      <c r="L63" s="197"/>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row>
    <row r="64" spans="1:52">
      <c r="A64" s="8"/>
      <c r="B64" s="8"/>
      <c r="C64" s="8"/>
      <c r="D64" s="8"/>
      <c r="E64" s="8"/>
      <c r="F64" s="9"/>
      <c r="G64" s="8"/>
      <c r="H64" s="8"/>
      <c r="I64" s="8"/>
      <c r="J64" s="8"/>
      <c r="K64" s="8"/>
      <c r="L64" s="197"/>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row>
    <row r="65" spans="1:52">
      <c r="A65" s="8"/>
      <c r="B65" s="8"/>
      <c r="C65" s="8"/>
      <c r="D65" s="8"/>
      <c r="E65" s="8"/>
      <c r="F65" s="9"/>
      <c r="G65" s="8"/>
      <c r="H65" s="8"/>
      <c r="I65" s="8"/>
      <c r="J65" s="8"/>
      <c r="K65" s="8"/>
      <c r="L65" s="197"/>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row>
    <row r="66" spans="1:52">
      <c r="A66" s="8"/>
      <c r="B66" s="8"/>
      <c r="C66" s="8"/>
      <c r="D66" s="8"/>
      <c r="E66" s="8"/>
      <c r="F66" s="9"/>
      <c r="G66" s="8"/>
      <c r="H66" s="8"/>
      <c r="I66" s="8"/>
      <c r="J66" s="8"/>
      <c r="K66" s="8"/>
      <c r="L66" s="197"/>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row>
    <row r="67" spans="1:52">
      <c r="A67" s="8"/>
      <c r="B67" s="8"/>
      <c r="C67" s="8"/>
      <c r="D67" s="8"/>
      <c r="E67" s="8"/>
      <c r="F67" s="9"/>
      <c r="G67" s="8"/>
      <c r="H67" s="8"/>
      <c r="I67" s="8"/>
      <c r="J67" s="8"/>
      <c r="K67" s="8"/>
      <c r="L67" s="197"/>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row>
    <row r="68" spans="1:52">
      <c r="A68" s="8"/>
      <c r="B68" s="8"/>
      <c r="C68" s="8"/>
      <c r="D68" s="8"/>
      <c r="E68" s="8"/>
      <c r="F68" s="9"/>
      <c r="G68" s="8"/>
      <c r="H68" s="8"/>
      <c r="I68" s="8"/>
      <c r="J68" s="8"/>
      <c r="K68" s="8"/>
      <c r="L68" s="197"/>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row>
    <row r="69" spans="1:52">
      <c r="A69" s="8"/>
      <c r="B69" s="8"/>
      <c r="C69" s="8"/>
      <c r="D69" s="8"/>
      <c r="E69" s="8"/>
      <c r="F69" s="9"/>
      <c r="G69" s="8"/>
      <c r="H69" s="8"/>
      <c r="I69" s="8"/>
      <c r="J69" s="8"/>
      <c r="K69" s="8"/>
      <c r="L69" s="197"/>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row>
    <row r="70" spans="1:52">
      <c r="A70" s="8"/>
      <c r="B70" s="8"/>
      <c r="C70" s="8"/>
      <c r="D70" s="8"/>
      <c r="E70" s="8"/>
      <c r="F70" s="9"/>
      <c r="G70" s="8"/>
      <c r="H70" s="8"/>
      <c r="I70" s="8"/>
      <c r="J70" s="8"/>
      <c r="K70" s="8"/>
      <c r="L70" s="197"/>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row>
    <row r="71" spans="1:52">
      <c r="A71" s="8"/>
      <c r="B71" s="8"/>
      <c r="C71" s="8"/>
      <c r="D71" s="8"/>
      <c r="E71" s="8"/>
      <c r="F71" s="9"/>
      <c r="G71" s="8"/>
      <c r="H71" s="8"/>
      <c r="I71" s="8"/>
      <c r="J71" s="8"/>
      <c r="K71" s="8"/>
      <c r="L71" s="197"/>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row>
    <row r="72" spans="1:52">
      <c r="A72" s="8"/>
      <c r="B72" s="8"/>
      <c r="C72" s="8"/>
      <c r="D72" s="8"/>
      <c r="E72" s="8"/>
      <c r="F72" s="9"/>
      <c r="G72" s="8"/>
      <c r="H72" s="8"/>
      <c r="I72" s="8"/>
      <c r="J72" s="8"/>
      <c r="K72" s="8"/>
      <c r="L72" s="197"/>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row>
    <row r="73" spans="1:52">
      <c r="A73" s="8"/>
      <c r="B73" s="8"/>
      <c r="C73" s="8"/>
      <c r="D73" s="8"/>
      <c r="E73" s="8"/>
      <c r="F73" s="9"/>
      <c r="G73" s="8"/>
      <c r="H73" s="8"/>
      <c r="I73" s="8"/>
      <c r="J73" s="8"/>
      <c r="K73" s="8"/>
      <c r="L73" s="197"/>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row>
    <row r="74" spans="1:52">
      <c r="A74" s="8"/>
      <c r="B74" s="8"/>
      <c r="C74" s="8"/>
      <c r="D74" s="8"/>
      <c r="E74" s="8"/>
      <c r="F74" s="9"/>
      <c r="G74" s="8"/>
      <c r="H74" s="8"/>
      <c r="I74" s="8"/>
      <c r="J74" s="8"/>
      <c r="K74" s="8"/>
      <c r="L74" s="197"/>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row>
    <row r="75" spans="1:52">
      <c r="A75" s="8"/>
      <c r="B75" s="8"/>
      <c r="C75" s="8"/>
      <c r="D75" s="8"/>
      <c r="E75" s="8"/>
      <c r="F75" s="9"/>
      <c r="G75" s="8"/>
      <c r="H75" s="8"/>
      <c r="I75" s="8"/>
      <c r="J75" s="8"/>
      <c r="K75" s="8"/>
      <c r="L75" s="197"/>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row>
    <row r="76" spans="1:52">
      <c r="A76" s="8"/>
      <c r="B76" s="8"/>
      <c r="C76" s="8"/>
      <c r="D76" s="8"/>
      <c r="E76" s="8"/>
      <c r="F76" s="9"/>
      <c r="G76" s="8"/>
      <c r="H76" s="8"/>
      <c r="I76" s="8"/>
      <c r="J76" s="8"/>
      <c r="K76" s="8"/>
      <c r="L76" s="197"/>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row>
    <row r="77" spans="1:52">
      <c r="A77" s="8"/>
      <c r="B77" s="8"/>
      <c r="C77" s="8"/>
      <c r="D77" s="8"/>
      <c r="E77" s="8"/>
      <c r="F77" s="9"/>
      <c r="G77" s="8"/>
      <c r="H77" s="8"/>
      <c r="I77" s="8"/>
      <c r="J77" s="8"/>
      <c r="K77" s="8"/>
      <c r="L77" s="197"/>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row>
    <row r="78" spans="1:52">
      <c r="A78" s="8"/>
      <c r="B78" s="8"/>
      <c r="C78" s="8"/>
      <c r="D78" s="8"/>
      <c r="E78" s="8"/>
      <c r="F78" s="9"/>
      <c r="G78" s="8"/>
      <c r="H78" s="8"/>
      <c r="I78" s="8"/>
      <c r="J78" s="8"/>
      <c r="K78" s="8"/>
      <c r="L78" s="197"/>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row>
    <row r="79" spans="1:52">
      <c r="A79" s="8"/>
      <c r="B79" s="8"/>
      <c r="C79" s="8"/>
      <c r="D79" s="8"/>
      <c r="E79" s="8"/>
      <c r="F79" s="9"/>
      <c r="G79" s="8"/>
      <c r="H79" s="8"/>
      <c r="I79" s="8"/>
      <c r="J79" s="8"/>
      <c r="K79" s="8"/>
      <c r="L79" s="197"/>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row>
    <row r="80" spans="1:52">
      <c r="A80" s="8"/>
      <c r="B80" s="8"/>
      <c r="C80" s="8"/>
      <c r="D80" s="8"/>
      <c r="E80" s="8"/>
      <c r="F80" s="9"/>
      <c r="G80" s="8"/>
      <c r="H80" s="8"/>
      <c r="I80" s="8"/>
      <c r="J80" s="8"/>
      <c r="K80" s="8"/>
      <c r="L80" s="197"/>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row>
    <row r="81" spans="1:52">
      <c r="A81" s="8"/>
      <c r="B81" s="8"/>
      <c r="C81" s="8"/>
      <c r="D81" s="8"/>
      <c r="E81" s="8"/>
      <c r="F81" s="9"/>
      <c r="G81" s="8"/>
      <c r="H81" s="8"/>
      <c r="I81" s="8"/>
      <c r="J81" s="8"/>
      <c r="K81" s="8"/>
      <c r="L81" s="197"/>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row>
    <row r="82" spans="1:52">
      <c r="A82" s="8"/>
      <c r="B82" s="8"/>
      <c r="C82" s="8"/>
      <c r="D82" s="8"/>
      <c r="E82" s="8"/>
      <c r="F82" s="9"/>
      <c r="G82" s="8"/>
      <c r="H82" s="8"/>
      <c r="I82" s="8"/>
      <c r="J82" s="8"/>
      <c r="K82" s="8"/>
      <c r="L82" s="197"/>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row>
    <row r="83" spans="1:52">
      <c r="A83" s="8"/>
      <c r="B83" s="8"/>
      <c r="C83" s="8"/>
      <c r="D83" s="8"/>
      <c r="E83" s="8"/>
      <c r="F83" s="9"/>
      <c r="G83" s="8"/>
      <c r="H83" s="8"/>
      <c r="I83" s="8"/>
      <c r="J83" s="8"/>
      <c r="K83" s="8"/>
      <c r="L83" s="197"/>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row>
    <row r="84" spans="1:52">
      <c r="A84" s="8"/>
      <c r="B84" s="8"/>
      <c r="C84" s="8"/>
      <c r="D84" s="8"/>
      <c r="E84" s="8"/>
      <c r="F84" s="9"/>
      <c r="G84" s="8"/>
      <c r="H84" s="8"/>
      <c r="I84" s="8"/>
      <c r="J84" s="8"/>
      <c r="K84" s="8"/>
      <c r="L84" s="197"/>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row>
    <row r="85" spans="1:52">
      <c r="A85" s="8"/>
      <c r="B85" s="8"/>
      <c r="C85" s="8"/>
      <c r="D85" s="8"/>
      <c r="E85" s="8"/>
      <c r="F85" s="9"/>
      <c r="G85" s="8"/>
      <c r="H85" s="8"/>
      <c r="I85" s="8"/>
      <c r="J85" s="8"/>
      <c r="K85" s="8"/>
      <c r="L85" s="197"/>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row>
    <row r="86" spans="1:52">
      <c r="A86" s="8"/>
      <c r="B86" s="8"/>
      <c r="C86" s="8"/>
      <c r="D86" s="8"/>
      <c r="E86" s="8"/>
      <c r="F86" s="9"/>
      <c r="G86" s="8"/>
      <c r="H86" s="8"/>
      <c r="I86" s="8"/>
      <c r="J86" s="8"/>
      <c r="K86" s="8"/>
      <c r="L86" s="197"/>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row>
    <row r="87" spans="1:52">
      <c r="A87" s="8"/>
      <c r="B87" s="8"/>
      <c r="C87" s="8"/>
      <c r="D87" s="8"/>
      <c r="E87" s="8"/>
      <c r="F87" s="9"/>
      <c r="G87" s="8"/>
      <c r="H87" s="8"/>
      <c r="I87" s="8"/>
      <c r="J87" s="8"/>
      <c r="K87" s="8"/>
      <c r="L87" s="197"/>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row>
    <row r="88" spans="1:52">
      <c r="A88" s="8"/>
      <c r="B88" s="8"/>
      <c r="C88" s="8"/>
      <c r="D88" s="8"/>
      <c r="E88" s="8"/>
      <c r="F88" s="9"/>
      <c r="G88" s="8"/>
      <c r="H88" s="8"/>
      <c r="I88" s="8"/>
      <c r="J88" s="8"/>
      <c r="K88" s="8"/>
      <c r="L88" s="197"/>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row>
    <row r="89" spans="1:52">
      <c r="A89" s="8"/>
      <c r="B89" s="8"/>
      <c r="C89" s="8"/>
      <c r="D89" s="8"/>
      <c r="E89" s="8"/>
      <c r="F89" s="9"/>
      <c r="G89" s="8"/>
      <c r="H89" s="8"/>
      <c r="I89" s="8"/>
      <c r="J89" s="8"/>
      <c r="K89" s="8"/>
      <c r="L89" s="197"/>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row>
    <row r="90" spans="1:52">
      <c r="A90" s="8"/>
      <c r="B90" s="8"/>
      <c r="C90" s="8"/>
      <c r="D90" s="8"/>
      <c r="E90" s="8"/>
      <c r="F90" s="9"/>
      <c r="G90" s="8"/>
      <c r="H90" s="8"/>
      <c r="I90" s="8"/>
      <c r="J90" s="8"/>
      <c r="K90" s="8"/>
      <c r="L90" s="197"/>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row>
    <row r="91" spans="1:52">
      <c r="A91" s="8"/>
      <c r="B91" s="8"/>
      <c r="C91" s="8"/>
      <c r="D91" s="8"/>
      <c r="E91" s="8"/>
      <c r="F91" s="9"/>
      <c r="G91" s="8"/>
      <c r="H91" s="8"/>
      <c r="I91" s="8"/>
      <c r="J91" s="8"/>
      <c r="K91" s="8"/>
      <c r="L91" s="197"/>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row>
    <row r="92" spans="1:52">
      <c r="A92" s="8"/>
      <c r="B92" s="8"/>
      <c r="C92" s="8"/>
      <c r="D92" s="8"/>
      <c r="E92" s="8"/>
      <c r="F92" s="9"/>
      <c r="G92" s="8"/>
      <c r="H92" s="8"/>
      <c r="I92" s="8"/>
      <c r="J92" s="8"/>
      <c r="K92" s="8"/>
      <c r="L92" s="197"/>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row>
    <row r="93" spans="1:52">
      <c r="A93" s="8"/>
      <c r="B93" s="8"/>
      <c r="C93" s="8"/>
      <c r="D93" s="8"/>
      <c r="E93" s="8"/>
      <c r="F93" s="9"/>
      <c r="G93" s="8"/>
      <c r="H93" s="8"/>
      <c r="I93" s="8"/>
      <c r="J93" s="8"/>
      <c r="K93" s="8"/>
      <c r="L93" s="197"/>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row>
    <row r="94" spans="1:52">
      <c r="A94" s="8"/>
      <c r="B94" s="8"/>
      <c r="C94" s="8"/>
      <c r="D94" s="8"/>
      <c r="E94" s="8"/>
      <c r="F94" s="9"/>
      <c r="G94" s="8"/>
      <c r="H94" s="8"/>
      <c r="I94" s="8"/>
      <c r="J94" s="8"/>
      <c r="K94" s="8"/>
      <c r="L94" s="197"/>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row>
    <row r="95" spans="1:52">
      <c r="A95" s="8"/>
      <c r="B95" s="8"/>
      <c r="C95" s="8"/>
      <c r="D95" s="8"/>
      <c r="E95" s="8"/>
      <c r="F95" s="9"/>
      <c r="G95" s="8"/>
      <c r="H95" s="8"/>
      <c r="I95" s="8"/>
      <c r="J95" s="8"/>
      <c r="K95" s="8"/>
      <c r="L95" s="197"/>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row>
    <row r="96" spans="1:52">
      <c r="A96" s="8"/>
      <c r="B96" s="8"/>
      <c r="C96" s="8"/>
      <c r="D96" s="8"/>
      <c r="E96" s="8"/>
      <c r="F96" s="9"/>
      <c r="G96" s="8"/>
      <c r="H96" s="8"/>
      <c r="I96" s="8"/>
      <c r="J96" s="8"/>
      <c r="K96" s="8"/>
      <c r="L96" s="197"/>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row>
    <row r="97" spans="1:52">
      <c r="A97" s="8"/>
      <c r="B97" s="8"/>
      <c r="C97" s="8"/>
      <c r="D97" s="8"/>
      <c r="E97" s="8"/>
      <c r="F97" s="9"/>
      <c r="G97" s="8"/>
      <c r="H97" s="8"/>
      <c r="I97" s="8"/>
      <c r="J97" s="8"/>
      <c r="K97" s="8"/>
      <c r="L97" s="197"/>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row>
    <row r="98" spans="1:52">
      <c r="A98" s="8"/>
      <c r="B98" s="8"/>
      <c r="C98" s="8"/>
      <c r="D98" s="8"/>
      <c r="E98" s="8"/>
      <c r="F98" s="9"/>
      <c r="G98" s="8"/>
      <c r="H98" s="8"/>
      <c r="I98" s="8"/>
      <c r="J98" s="8"/>
      <c r="K98" s="8"/>
      <c r="L98" s="197"/>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row>
    <row r="99" spans="1:52">
      <c r="A99" s="8"/>
      <c r="B99" s="8"/>
      <c r="C99" s="8"/>
      <c r="D99" s="8"/>
      <c r="E99" s="8"/>
      <c r="F99" s="9"/>
      <c r="G99" s="8"/>
      <c r="H99" s="8"/>
      <c r="I99" s="8"/>
      <c r="J99" s="8"/>
      <c r="K99" s="8"/>
      <c r="L99" s="197"/>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row>
    <row r="100" spans="1:52">
      <c r="A100" s="8"/>
      <c r="B100" s="8"/>
      <c r="C100" s="8"/>
      <c r="D100" s="8"/>
      <c r="E100" s="8"/>
      <c r="F100" s="9"/>
      <c r="G100" s="8"/>
      <c r="H100" s="8"/>
      <c r="I100" s="8"/>
      <c r="J100" s="8"/>
      <c r="K100" s="8"/>
      <c r="L100" s="197"/>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row>
    <row r="101" spans="1:52">
      <c r="A101" s="8"/>
      <c r="B101" s="8"/>
      <c r="C101" s="8"/>
      <c r="D101" s="8"/>
      <c r="E101" s="8"/>
      <c r="F101" s="9"/>
      <c r="G101" s="8"/>
      <c r="H101" s="8"/>
      <c r="I101" s="8"/>
      <c r="J101" s="8"/>
      <c r="K101" s="8"/>
      <c r="L101" s="197"/>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row>
    <row r="102" spans="1:52">
      <c r="A102" s="8"/>
      <c r="B102" s="8"/>
      <c r="C102" s="8"/>
      <c r="D102" s="8"/>
      <c r="E102" s="8"/>
      <c r="F102" s="9"/>
      <c r="G102" s="8"/>
      <c r="H102" s="8"/>
      <c r="I102" s="8"/>
      <c r="J102" s="8"/>
      <c r="K102" s="8"/>
      <c r="L102" s="197"/>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row>
    <row r="103" spans="1:52">
      <c r="F103" s="1"/>
    </row>
    <row r="104" spans="1:52">
      <c r="F104" s="1"/>
    </row>
    <row r="105" spans="1:52">
      <c r="F105" s="1"/>
    </row>
    <row r="106" spans="1:52">
      <c r="F106" s="1"/>
    </row>
    <row r="107" spans="1:52">
      <c r="F107" s="1"/>
    </row>
    <row r="108" spans="1:52">
      <c r="F108" s="1"/>
    </row>
    <row r="109" spans="1:52">
      <c r="F109" s="1"/>
    </row>
    <row r="110" spans="1:52">
      <c r="F110" s="1"/>
    </row>
    <row r="111" spans="1:52">
      <c r="F111" s="1"/>
    </row>
    <row r="112" spans="1:52">
      <c r="F112" s="1"/>
    </row>
    <row r="113" spans="6:6">
      <c r="F113" s="1"/>
    </row>
    <row r="114" spans="6:6">
      <c r="F114" s="1"/>
    </row>
    <row r="115" spans="6:6">
      <c r="F115" s="1"/>
    </row>
    <row r="116" spans="6:6">
      <c r="F116" s="1"/>
    </row>
    <row r="117" spans="6:6">
      <c r="F117" s="1"/>
    </row>
    <row r="118" spans="6:6">
      <c r="F118" s="1"/>
    </row>
    <row r="119" spans="6:6">
      <c r="F119" s="1"/>
    </row>
    <row r="120" spans="6:6">
      <c r="F120" s="1"/>
    </row>
    <row r="121" spans="6:6">
      <c r="F121" s="1"/>
    </row>
    <row r="122" spans="6:6">
      <c r="F122" s="1"/>
    </row>
    <row r="123" spans="6:6">
      <c r="F123" s="1"/>
    </row>
    <row r="124" spans="6:6">
      <c r="F124" s="1"/>
    </row>
    <row r="125" spans="6:6">
      <c r="F125" s="1"/>
    </row>
    <row r="126" spans="6:6">
      <c r="F126" s="1"/>
    </row>
    <row r="127" spans="6:6">
      <c r="F127" s="1"/>
    </row>
    <row r="128" spans="6:6">
      <c r="F128" s="1"/>
    </row>
    <row r="129" spans="6:6">
      <c r="F129" s="1"/>
    </row>
    <row r="130" spans="6:6">
      <c r="F130" s="1"/>
    </row>
    <row r="131" spans="6:6">
      <c r="F131" s="1"/>
    </row>
    <row r="132" spans="6:6">
      <c r="F132" s="1"/>
    </row>
    <row r="133" spans="6:6">
      <c r="F133" s="1"/>
    </row>
    <row r="134" spans="6:6">
      <c r="F134" s="1"/>
    </row>
    <row r="135" spans="6:6">
      <c r="F135" s="1"/>
    </row>
    <row r="136" spans="6:6">
      <c r="F136" s="1"/>
    </row>
    <row r="137" spans="6:6">
      <c r="F137" s="1"/>
    </row>
    <row r="138" spans="6:6">
      <c r="F138" s="1"/>
    </row>
    <row r="139" spans="6:6">
      <c r="F139" s="1"/>
    </row>
    <row r="140" spans="6:6">
      <c r="F140" s="1"/>
    </row>
    <row r="141" spans="6:6">
      <c r="F141" s="1"/>
    </row>
    <row r="142" spans="6:6">
      <c r="F142" s="1"/>
    </row>
    <row r="143" spans="6:6">
      <c r="F143" s="1"/>
    </row>
    <row r="144" spans="6:6">
      <c r="F144" s="1"/>
    </row>
    <row r="145" spans="6:6">
      <c r="F145" s="1"/>
    </row>
    <row r="146" spans="6:6">
      <c r="F146" s="1"/>
    </row>
    <row r="147" spans="6:6">
      <c r="F147" s="1"/>
    </row>
    <row r="148" spans="6:6">
      <c r="F148" s="1"/>
    </row>
    <row r="149" spans="6:6">
      <c r="F149" s="1"/>
    </row>
    <row r="150" spans="6:6">
      <c r="F150" s="1"/>
    </row>
    <row r="151" spans="6:6">
      <c r="F151" s="1"/>
    </row>
    <row r="152" spans="6:6">
      <c r="F152" s="1"/>
    </row>
    <row r="153" spans="6:6">
      <c r="F153" s="1"/>
    </row>
    <row r="154" spans="6:6">
      <c r="F154" s="1"/>
    </row>
    <row r="155" spans="6:6">
      <c r="F155" s="1"/>
    </row>
    <row r="156" spans="6:6">
      <c r="F156" s="1"/>
    </row>
    <row r="157" spans="6:6">
      <c r="F157" s="1"/>
    </row>
    <row r="158" spans="6:6">
      <c r="F158" s="1"/>
    </row>
    <row r="159" spans="6:6">
      <c r="F159" s="1"/>
    </row>
    <row r="160" spans="6:6">
      <c r="F160" s="1"/>
    </row>
    <row r="161" spans="6:6">
      <c r="F161" s="1"/>
    </row>
    <row r="162" spans="6:6">
      <c r="F162" s="1"/>
    </row>
    <row r="163" spans="6:6">
      <c r="F163" s="1"/>
    </row>
    <row r="164" spans="6:6">
      <c r="F164" s="1"/>
    </row>
    <row r="165" spans="6:6">
      <c r="F165" s="1"/>
    </row>
    <row r="166" spans="6:6">
      <c r="F166" s="1"/>
    </row>
    <row r="167" spans="6:6">
      <c r="F167" s="1"/>
    </row>
    <row r="168" spans="6:6">
      <c r="F168" s="1"/>
    </row>
    <row r="169" spans="6:6">
      <c r="F169" s="1"/>
    </row>
    <row r="170" spans="6:6">
      <c r="F170" s="1"/>
    </row>
    <row r="171" spans="6:6">
      <c r="F171" s="1"/>
    </row>
    <row r="172" spans="6:6">
      <c r="F172" s="1"/>
    </row>
    <row r="173" spans="6:6">
      <c r="F173" s="1"/>
    </row>
    <row r="174" spans="6:6">
      <c r="F174" s="1"/>
    </row>
    <row r="175" spans="6:6">
      <c r="F175" s="1"/>
    </row>
    <row r="176" spans="6:6">
      <c r="F176" s="1"/>
    </row>
    <row r="177" spans="6:6">
      <c r="F177" s="1"/>
    </row>
    <row r="178" spans="6:6">
      <c r="F178" s="1"/>
    </row>
    <row r="179" spans="6:6">
      <c r="F179" s="1"/>
    </row>
    <row r="180" spans="6:6">
      <c r="F180" s="1"/>
    </row>
    <row r="181" spans="6:6">
      <c r="F181" s="1"/>
    </row>
    <row r="182" spans="6:6">
      <c r="F182" s="1"/>
    </row>
    <row r="183" spans="6:6">
      <c r="F183" s="1"/>
    </row>
    <row r="184" spans="6:6">
      <c r="F184" s="1"/>
    </row>
    <row r="185" spans="6:6">
      <c r="F185" s="1"/>
    </row>
    <row r="186" spans="6:6">
      <c r="F186" s="1"/>
    </row>
    <row r="187" spans="6:6">
      <c r="F187" s="1"/>
    </row>
    <row r="188" spans="6:6">
      <c r="F188" s="1"/>
    </row>
    <row r="189" spans="6:6">
      <c r="F189" s="1"/>
    </row>
    <row r="190" spans="6:6">
      <c r="F190" s="1"/>
    </row>
    <row r="191" spans="6:6">
      <c r="F191" s="1"/>
    </row>
    <row r="192" spans="6:6">
      <c r="F192" s="1"/>
    </row>
    <row r="193" spans="6:6">
      <c r="F193" s="1"/>
    </row>
    <row r="194" spans="6:6">
      <c r="F194" s="1"/>
    </row>
    <row r="195" spans="6:6">
      <c r="F195" s="1"/>
    </row>
    <row r="196" spans="6:6">
      <c r="F196" s="1"/>
    </row>
    <row r="197" spans="6:6">
      <c r="F197" s="1"/>
    </row>
    <row r="198" spans="6:6">
      <c r="F198" s="1"/>
    </row>
    <row r="199" spans="6:6">
      <c r="F199" s="1"/>
    </row>
    <row r="200" spans="6:6">
      <c r="F200" s="1"/>
    </row>
  </sheetData>
  <mergeCells count="7">
    <mergeCell ref="C5:D5"/>
    <mergeCell ref="C4:D4"/>
    <mergeCell ref="G10:J10"/>
    <mergeCell ref="C10:F10"/>
    <mergeCell ref="B22:E22"/>
    <mergeCell ref="F22:G22"/>
    <mergeCell ref="H22:J22"/>
  </mergeCells>
  <dataValidations count="1">
    <dataValidation allowBlank="1" showInputMessage="1" showErrorMessage="1" promptTitle="Formular controlled cell" prompt="Do not type in this cell_x000a_Do not change the formula" sqref="J24:J34 C17:J17" xr:uid="{BA031F95-8F67-4D90-BCFA-9F4ADD769105}"/>
  </dataValidations>
  <hyperlinks>
    <hyperlink ref="B1" location="Contents!A1" display="Back to Contents" xr:uid="{2E57CD37-7DFD-458E-A2E4-E4E0D01C3A8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717CF-FF07-4BF5-AFDB-883D3638ECDA}">
  <sheetPr>
    <tabColor rgb="FFFFF2CC"/>
  </sheetPr>
  <dimension ref="B1:S48"/>
  <sheetViews>
    <sheetView showGridLines="0" zoomScale="80" zoomScaleNormal="80" workbookViewId="0">
      <selection activeCell="C5" sqref="C5:D5"/>
    </sheetView>
  </sheetViews>
  <sheetFormatPr defaultColWidth="8.7109375" defaultRowHeight="14.1"/>
  <cols>
    <col min="1" max="1" width="8.7109375" style="1" customWidth="1"/>
    <col min="2" max="2" width="20.7109375" style="1" customWidth="1"/>
    <col min="3" max="3" width="22.7109375" style="1" customWidth="1"/>
    <col min="4" max="6" width="20.7109375" style="1" customWidth="1"/>
    <col min="7" max="8" width="23.42578125" style="1" customWidth="1"/>
    <col min="9" max="9" width="16.7109375" style="1" customWidth="1"/>
    <col min="10" max="10" width="11" style="1" customWidth="1"/>
    <col min="11" max="11" width="11.28515625" style="1" customWidth="1"/>
    <col min="12" max="12" width="18.42578125" style="1" customWidth="1"/>
    <col min="13" max="14" width="23.42578125" style="1" customWidth="1"/>
    <col min="15" max="15" width="24.42578125" style="1" customWidth="1"/>
    <col min="16" max="19" width="23.42578125" style="1" customWidth="1"/>
    <col min="20" max="16384" width="8.7109375" style="1"/>
  </cols>
  <sheetData>
    <row r="1" spans="2:6">
      <c r="B1" s="550" t="s">
        <v>58</v>
      </c>
    </row>
    <row r="2" spans="2:6" ht="14.45" thickBot="1"/>
    <row r="3" spans="2:6" ht="18.600000000000001" thickBot="1">
      <c r="B3" s="681" t="s">
        <v>53</v>
      </c>
      <c r="C3" s="682"/>
      <c r="D3" s="683"/>
    </row>
    <row r="4" spans="2:6">
      <c r="B4" s="102" t="s">
        <v>1</v>
      </c>
      <c r="C4" s="903" t="str">
        <f>Guidance!C4</f>
        <v>AD0091</v>
      </c>
      <c r="D4" s="904"/>
    </row>
    <row r="5" spans="2:6" ht="14.45" thickBot="1">
      <c r="B5" s="15" t="s">
        <v>3</v>
      </c>
      <c r="C5" s="905"/>
      <c r="D5" s="906"/>
    </row>
    <row r="7" spans="2:6" ht="14.45">
      <c r="B7" s="460" t="s">
        <v>336</v>
      </c>
      <c r="C7" s="486"/>
      <c r="D7" s="590"/>
      <c r="E7" s="301"/>
    </row>
    <row r="8" spans="2:6" ht="15" thickBot="1">
      <c r="C8" s="420"/>
      <c r="D8" s="589"/>
    </row>
    <row r="9" spans="2:6" ht="14.45" thickBot="1">
      <c r="B9" s="344" t="s">
        <v>337</v>
      </c>
      <c r="C9" s="878">
        <v>2022</v>
      </c>
      <c r="D9" s="878">
        <v>2023</v>
      </c>
      <c r="E9" s="878">
        <v>2024</v>
      </c>
      <c r="F9" s="345" t="s">
        <v>156</v>
      </c>
    </row>
    <row r="10" spans="2:6" ht="27.95">
      <c r="B10" s="206" t="s">
        <v>338</v>
      </c>
      <c r="C10" s="580"/>
      <c r="D10" s="581"/>
      <c r="E10" s="581"/>
      <c r="F10" s="582"/>
    </row>
    <row r="11" spans="2:6" ht="42">
      <c r="B11" s="543" t="s">
        <v>339</v>
      </c>
      <c r="C11" s="583"/>
      <c r="D11" s="584"/>
      <c r="E11" s="584"/>
      <c r="F11" s="585"/>
    </row>
    <row r="12" spans="2:6" ht="42">
      <c r="B12" s="543" t="s">
        <v>340</v>
      </c>
      <c r="C12" s="583"/>
      <c r="D12" s="584"/>
      <c r="E12" s="584"/>
      <c r="F12" s="585"/>
    </row>
    <row r="13" spans="2:6" ht="42.6" thickBot="1">
      <c r="B13" s="544" t="s">
        <v>341</v>
      </c>
      <c r="C13" s="586"/>
      <c r="D13" s="587"/>
      <c r="E13" s="587"/>
      <c r="F13" s="588"/>
    </row>
    <row r="15" spans="2:6">
      <c r="D15" s="1" t="s">
        <v>342</v>
      </c>
    </row>
    <row r="36" spans="13:19">
      <c r="M36" s="579"/>
      <c r="N36" s="579"/>
      <c r="O36" s="579"/>
      <c r="P36" s="579"/>
      <c r="Q36" s="579"/>
      <c r="R36" s="579"/>
      <c r="S36" s="579"/>
    </row>
    <row r="37" spans="13:19">
      <c r="M37" s="579"/>
      <c r="N37" s="579"/>
      <c r="O37" s="579"/>
      <c r="P37" s="579"/>
      <c r="Q37" s="579"/>
      <c r="R37" s="579"/>
      <c r="S37" s="579"/>
    </row>
    <row r="38" spans="13:19">
      <c r="M38" s="579"/>
      <c r="N38" s="579"/>
      <c r="O38" s="579"/>
      <c r="P38" s="579"/>
      <c r="Q38" s="579"/>
      <c r="R38" s="579"/>
      <c r="S38" s="579"/>
    </row>
    <row r="39" spans="13:19">
      <c r="M39" s="579"/>
      <c r="N39" s="579"/>
      <c r="O39" s="579"/>
      <c r="P39" s="579"/>
      <c r="Q39" s="579"/>
      <c r="R39" s="579"/>
      <c r="S39" s="579"/>
    </row>
    <row r="40" spans="13:19">
      <c r="M40" s="579"/>
      <c r="N40" s="579"/>
      <c r="O40" s="579"/>
      <c r="P40" s="579"/>
      <c r="Q40" s="579"/>
      <c r="R40" s="579"/>
      <c r="S40" s="579"/>
    </row>
    <row r="41" spans="13:19">
      <c r="M41" s="579"/>
      <c r="N41" s="579"/>
      <c r="O41" s="579"/>
      <c r="P41" s="579"/>
      <c r="Q41" s="579"/>
      <c r="R41" s="579"/>
      <c r="S41" s="579"/>
    </row>
    <row r="42" spans="13:19">
      <c r="M42" s="579"/>
      <c r="N42" s="579"/>
      <c r="O42" s="579"/>
      <c r="P42" s="579"/>
      <c r="Q42" s="579"/>
      <c r="R42" s="579"/>
      <c r="S42" s="579"/>
    </row>
    <row r="43" spans="13:19">
      <c r="M43" s="579"/>
      <c r="N43" s="579"/>
      <c r="O43" s="579"/>
      <c r="P43" s="579"/>
      <c r="Q43" s="579"/>
      <c r="R43" s="579"/>
      <c r="S43" s="579"/>
    </row>
    <row r="44" spans="13:19">
      <c r="M44" s="579"/>
      <c r="N44" s="579"/>
      <c r="O44" s="579"/>
      <c r="P44" s="579"/>
      <c r="Q44" s="579"/>
      <c r="R44" s="579"/>
      <c r="S44" s="579"/>
    </row>
    <row r="45" spans="13:19">
      <c r="M45" s="579"/>
      <c r="N45" s="579"/>
      <c r="O45" s="579"/>
      <c r="P45" s="579"/>
      <c r="Q45" s="579"/>
      <c r="R45" s="579"/>
      <c r="S45" s="579"/>
    </row>
    <row r="46" spans="13:19">
      <c r="M46" s="579"/>
      <c r="N46" s="579"/>
      <c r="O46" s="579"/>
      <c r="P46" s="579"/>
      <c r="Q46" s="579"/>
      <c r="R46" s="579"/>
      <c r="S46" s="579"/>
    </row>
    <row r="47" spans="13:19">
      <c r="M47" s="579"/>
      <c r="N47" s="579"/>
      <c r="O47" s="579"/>
      <c r="P47" s="579"/>
      <c r="Q47" s="579"/>
      <c r="R47" s="579"/>
      <c r="S47" s="579"/>
    </row>
    <row r="48" spans="13:19">
      <c r="M48" s="579"/>
      <c r="N48" s="579"/>
      <c r="O48" s="579"/>
      <c r="P48" s="579"/>
      <c r="Q48" s="579"/>
      <c r="R48" s="579"/>
      <c r="S48" s="579"/>
    </row>
  </sheetData>
  <mergeCells count="2">
    <mergeCell ref="C4:D4"/>
    <mergeCell ref="C5:D5"/>
  </mergeCells>
  <hyperlinks>
    <hyperlink ref="B1" location="Contents!A1" display="Back to Contents" xr:uid="{B192AE6E-40C0-497A-A982-AB8B0DF7408B}"/>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763F0-6432-4B19-B965-043F244C24D6}">
  <sheetPr>
    <tabColor rgb="FFFFF2CC"/>
  </sheetPr>
  <dimension ref="A1:BD65"/>
  <sheetViews>
    <sheetView topLeftCell="A7" zoomScale="80" zoomScaleNormal="80" workbookViewId="0">
      <selection activeCell="C23" sqref="C23"/>
    </sheetView>
  </sheetViews>
  <sheetFormatPr defaultColWidth="8.85546875" defaultRowHeight="14.1"/>
  <cols>
    <col min="1" max="1" width="17" style="525" customWidth="1"/>
    <col min="2" max="2" width="20.85546875" style="525" customWidth="1"/>
    <col min="3" max="3" width="32.140625" style="525" customWidth="1"/>
    <col min="4" max="4" width="33.7109375" style="525" customWidth="1"/>
    <col min="5" max="5" width="24.5703125" style="525" customWidth="1"/>
    <col min="6" max="7" width="22.85546875" style="525" customWidth="1"/>
    <col min="8" max="8" width="22.7109375" style="525" customWidth="1"/>
    <col min="9" max="9" width="23.140625" style="525" customWidth="1"/>
    <col min="10" max="10" width="20.28515625" style="525" customWidth="1"/>
    <col min="11" max="11" width="19.42578125" style="525" customWidth="1"/>
    <col min="12" max="12" width="23.42578125" style="525" customWidth="1"/>
    <col min="13" max="13" width="27" style="525" customWidth="1"/>
    <col min="14" max="14" width="29.5703125" style="525" customWidth="1"/>
    <col min="15" max="15" width="28.5703125" style="525" customWidth="1"/>
    <col min="16" max="16" width="28.140625" style="525" customWidth="1"/>
    <col min="17" max="17" width="25.140625" style="525" customWidth="1"/>
    <col min="18" max="18" width="28.7109375" style="525" customWidth="1"/>
    <col min="19" max="16384" width="8.85546875" style="525"/>
  </cols>
  <sheetData>
    <row r="1" spans="1:56" s="810" customFormat="1" ht="15.6">
      <c r="B1" s="550" t="s">
        <v>58</v>
      </c>
      <c r="C1" s="550"/>
      <c r="I1" s="811"/>
    </row>
    <row r="2" spans="1:56" customFormat="1" ht="14.45">
      <c r="A2" s="812"/>
      <c r="B2" s="812"/>
      <c r="C2" s="812"/>
      <c r="D2" s="812"/>
      <c r="E2" s="812"/>
      <c r="F2" s="812"/>
      <c r="G2" s="812"/>
      <c r="H2" s="812"/>
      <c r="I2" s="812"/>
      <c r="J2" s="812"/>
      <c r="K2" s="812"/>
      <c r="L2" s="812"/>
      <c r="M2" s="812"/>
      <c r="N2" s="812"/>
      <c r="O2" s="812"/>
      <c r="P2" s="812"/>
      <c r="Q2" s="812"/>
      <c r="R2" s="812"/>
      <c r="S2" s="812"/>
      <c r="T2" s="812"/>
      <c r="U2" s="812"/>
      <c r="V2" s="812"/>
      <c r="W2" s="812"/>
      <c r="X2" s="812"/>
      <c r="Y2" s="812"/>
      <c r="Z2" s="812"/>
      <c r="AA2" s="812"/>
      <c r="AB2" s="812"/>
      <c r="AC2" s="812"/>
      <c r="AD2" s="812"/>
      <c r="AE2" s="812"/>
      <c r="AF2" s="812"/>
      <c r="AG2" s="812"/>
      <c r="AH2" s="812"/>
      <c r="AI2" s="812"/>
      <c r="AJ2" s="812"/>
      <c r="AK2" s="812"/>
      <c r="AL2" s="812"/>
      <c r="AM2" s="812"/>
      <c r="AN2" s="812"/>
      <c r="AO2" s="812"/>
      <c r="AP2" s="812"/>
      <c r="AQ2" s="812"/>
      <c r="AR2" s="812"/>
      <c r="AS2" s="812"/>
      <c r="AT2" s="812"/>
      <c r="AU2" s="812"/>
      <c r="AV2" s="812"/>
      <c r="AW2" s="812"/>
      <c r="AX2" s="812"/>
      <c r="AY2" s="812"/>
      <c r="AZ2" s="812"/>
      <c r="BA2" s="812"/>
      <c r="BB2" s="812"/>
      <c r="BC2" s="812"/>
      <c r="BD2" s="812"/>
    </row>
    <row r="3" spans="1:56" customFormat="1" ht="18">
      <c r="A3" s="812"/>
      <c r="B3" s="1002" t="s">
        <v>343</v>
      </c>
      <c r="C3" s="1002"/>
      <c r="D3" s="1002"/>
      <c r="E3" s="1002"/>
      <c r="F3" s="812"/>
      <c r="G3" s="813"/>
      <c r="H3" s="812"/>
      <c r="I3" s="812"/>
      <c r="J3" s="812"/>
      <c r="K3" s="812"/>
      <c r="L3" s="812"/>
      <c r="M3" s="812"/>
      <c r="N3" s="812"/>
      <c r="O3" s="812"/>
      <c r="P3" s="812"/>
      <c r="Q3" s="812"/>
      <c r="R3" s="812"/>
      <c r="S3" s="812"/>
      <c r="T3" s="812"/>
      <c r="U3" s="812"/>
      <c r="V3" s="812"/>
      <c r="W3" s="812"/>
      <c r="X3" s="812"/>
      <c r="Y3" s="812"/>
      <c r="Z3" s="812"/>
      <c r="AA3" s="812"/>
      <c r="AB3" s="812"/>
      <c r="AC3" s="812"/>
      <c r="AD3" s="812"/>
      <c r="AE3" s="812"/>
      <c r="AF3" s="812"/>
      <c r="AG3" s="812"/>
      <c r="AH3" s="812"/>
      <c r="AI3" s="812"/>
      <c r="AJ3" s="812"/>
      <c r="AK3" s="812"/>
      <c r="AL3" s="812"/>
      <c r="AM3" s="812"/>
      <c r="AN3" s="812"/>
      <c r="AO3" s="812"/>
      <c r="AP3" s="812"/>
      <c r="AQ3" s="812"/>
      <c r="AR3" s="812"/>
      <c r="AS3" s="812"/>
      <c r="AT3" s="812"/>
      <c r="AU3" s="812"/>
      <c r="AV3" s="812"/>
      <c r="AW3" s="812"/>
      <c r="AX3" s="812"/>
      <c r="AY3" s="812"/>
      <c r="AZ3" s="812"/>
      <c r="BA3" s="812"/>
      <c r="BB3" s="812"/>
      <c r="BC3" s="812"/>
      <c r="BD3" s="812"/>
    </row>
    <row r="4" spans="1:56" customFormat="1" ht="15" customHeight="1">
      <c r="A4" s="812"/>
      <c r="B4" s="814" t="s">
        <v>1</v>
      </c>
      <c r="C4" s="1005" t="str">
        <f>Guidance!C4</f>
        <v>AD0091</v>
      </c>
      <c r="D4" s="1006"/>
      <c r="E4" s="1007"/>
      <c r="F4" s="812"/>
      <c r="G4" s="813"/>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2"/>
      <c r="AM4" s="812"/>
      <c r="AN4" s="812"/>
      <c r="AO4" s="812"/>
      <c r="AP4" s="812"/>
      <c r="AQ4" s="812"/>
      <c r="AR4" s="812"/>
      <c r="AS4" s="812"/>
      <c r="AT4" s="812"/>
      <c r="AU4" s="812"/>
      <c r="AV4" s="812"/>
      <c r="AW4" s="812"/>
      <c r="AX4" s="812"/>
      <c r="AY4" s="812"/>
      <c r="AZ4" s="812"/>
      <c r="BA4" s="812"/>
      <c r="BB4" s="812"/>
      <c r="BC4" s="812"/>
      <c r="BD4" s="812"/>
    </row>
    <row r="5" spans="1:56" customFormat="1" ht="14.45">
      <c r="A5" s="812"/>
      <c r="B5" s="814" t="s">
        <v>3</v>
      </c>
      <c r="C5" s="1005">
        <f>Guidance!C5</f>
        <v>0</v>
      </c>
      <c r="D5" s="1006"/>
      <c r="E5" s="1007"/>
      <c r="F5" s="812"/>
      <c r="G5" s="815"/>
      <c r="H5" s="812"/>
      <c r="I5" s="812"/>
      <c r="J5" s="812"/>
      <c r="K5" s="812"/>
      <c r="L5" s="812"/>
      <c r="M5" s="812"/>
      <c r="N5" s="812"/>
      <c r="O5" s="812"/>
      <c r="P5" s="812"/>
      <c r="Q5" s="812"/>
      <c r="R5" s="812"/>
      <c r="S5" s="812"/>
      <c r="T5" s="812"/>
      <c r="U5" s="812"/>
      <c r="V5" s="812"/>
      <c r="W5" s="812"/>
      <c r="X5" s="812"/>
      <c r="Y5" s="812"/>
      <c r="Z5" s="812"/>
      <c r="AA5" s="812"/>
      <c r="AB5" s="812"/>
      <c r="AC5" s="812"/>
      <c r="AD5" s="812"/>
      <c r="AE5" s="812"/>
      <c r="AF5" s="812"/>
      <c r="AG5" s="812"/>
      <c r="AH5" s="812"/>
      <c r="AI5" s="812"/>
      <c r="AJ5" s="812"/>
      <c r="AK5" s="812"/>
      <c r="AL5" s="812"/>
      <c r="AM5" s="812"/>
      <c r="AN5" s="812"/>
      <c r="AO5" s="812"/>
      <c r="AP5" s="812"/>
      <c r="AQ5" s="812"/>
      <c r="AR5" s="812"/>
      <c r="AS5" s="812"/>
      <c r="AT5" s="812"/>
      <c r="AU5" s="812"/>
      <c r="AV5" s="812"/>
      <c r="AW5" s="812"/>
      <c r="AX5" s="812"/>
      <c r="AY5" s="812"/>
      <c r="AZ5" s="812"/>
      <c r="BA5" s="812"/>
      <c r="BB5" s="812"/>
      <c r="BC5" s="812"/>
      <c r="BD5" s="812"/>
    </row>
    <row r="6" spans="1:56" customFormat="1" ht="14.45">
      <c r="A6" s="812"/>
      <c r="B6" s="812"/>
      <c r="C6" s="812"/>
      <c r="D6" s="812"/>
      <c r="E6" s="812"/>
      <c r="F6" s="812"/>
      <c r="G6" s="812"/>
      <c r="H6" s="816"/>
      <c r="I6" s="816"/>
      <c r="J6" s="816"/>
      <c r="K6" s="816"/>
      <c r="L6" s="812"/>
      <c r="M6" s="812"/>
      <c r="N6" s="812"/>
      <c r="O6" s="812"/>
      <c r="P6" s="812"/>
      <c r="Q6" s="812"/>
      <c r="R6" s="812"/>
      <c r="S6" s="812"/>
      <c r="T6" s="812"/>
      <c r="U6" s="812"/>
      <c r="V6" s="812"/>
      <c r="W6" s="812"/>
      <c r="X6" s="812"/>
      <c r="Y6" s="812"/>
      <c r="Z6" s="812"/>
      <c r="AA6" s="812"/>
      <c r="AB6" s="812"/>
      <c r="AC6" s="812"/>
      <c r="AD6" s="812"/>
      <c r="AE6" s="812"/>
      <c r="AF6" s="812"/>
      <c r="AG6" s="812"/>
      <c r="AH6" s="812"/>
      <c r="AI6" s="812"/>
      <c r="AJ6" s="812"/>
      <c r="AK6" s="812"/>
      <c r="AL6" s="812"/>
      <c r="AM6" s="812"/>
      <c r="AN6" s="812"/>
      <c r="AO6" s="812"/>
      <c r="AP6" s="812"/>
      <c r="AQ6" s="812"/>
      <c r="AR6" s="812"/>
      <c r="AS6" s="812"/>
      <c r="AT6" s="812"/>
      <c r="AU6" s="812"/>
      <c r="AV6" s="812"/>
      <c r="AW6" s="812"/>
      <c r="AX6" s="812"/>
      <c r="AY6" s="812"/>
      <c r="AZ6" s="812"/>
      <c r="BA6" s="812"/>
      <c r="BB6" s="812"/>
      <c r="BC6" s="812"/>
      <c r="BD6" s="812"/>
    </row>
    <row r="7" spans="1:56" customFormat="1" ht="15" customHeight="1">
      <c r="A7" s="812"/>
      <c r="B7" s="884" t="s">
        <v>344</v>
      </c>
      <c r="C7" s="885"/>
      <c r="D7" s="885"/>
      <c r="E7" s="885"/>
      <c r="F7" s="885"/>
      <c r="G7" s="885"/>
      <c r="H7" s="885"/>
      <c r="I7" s="885"/>
      <c r="J7" s="885"/>
      <c r="K7" s="885"/>
      <c r="L7" s="885"/>
      <c r="M7" s="885"/>
      <c r="N7" s="885"/>
      <c r="O7" s="885"/>
      <c r="P7" s="885"/>
      <c r="Q7" s="885"/>
      <c r="R7" s="901"/>
      <c r="S7" s="812"/>
      <c r="T7" s="812"/>
      <c r="U7" s="812"/>
      <c r="V7" s="812"/>
      <c r="W7" s="812"/>
      <c r="X7" s="812"/>
      <c r="Y7" s="812"/>
      <c r="Z7" s="812"/>
      <c r="AA7" s="812"/>
      <c r="AB7" s="812"/>
      <c r="AC7" s="812"/>
      <c r="AD7" s="812"/>
      <c r="AE7" s="812"/>
      <c r="AF7" s="812"/>
      <c r="AG7" s="812"/>
      <c r="AH7" s="812"/>
      <c r="AI7" s="812"/>
      <c r="AJ7" s="812"/>
      <c r="AK7" s="812"/>
      <c r="AL7" s="812"/>
      <c r="AM7" s="812"/>
      <c r="AN7" s="812"/>
      <c r="AO7" s="812"/>
      <c r="AP7" s="812"/>
      <c r="AQ7" s="812"/>
      <c r="AR7" s="812"/>
      <c r="AS7" s="812"/>
      <c r="AT7" s="812"/>
      <c r="AU7" s="812"/>
      <c r="AV7" s="812"/>
      <c r="AW7" s="812"/>
      <c r="AX7" s="812"/>
      <c r="AY7" s="812"/>
      <c r="AZ7" s="812"/>
      <c r="BA7" s="812"/>
      <c r="BB7" s="812"/>
      <c r="BC7" s="812"/>
      <c r="BD7" s="812"/>
    </row>
    <row r="8" spans="1:56" customFormat="1" ht="14.45">
      <c r="A8" s="812"/>
      <c r="B8" s="1003" t="s">
        <v>345</v>
      </c>
      <c r="C8" s="1003"/>
      <c r="D8" s="1003"/>
      <c r="E8" s="1003"/>
      <c r="F8" s="1003"/>
      <c r="G8" s="1003"/>
      <c r="H8" s="1003"/>
      <c r="I8" s="1003"/>
      <c r="J8" s="1003"/>
      <c r="K8" s="1003"/>
      <c r="L8" s="1003"/>
      <c r="M8" s="1003"/>
      <c r="N8" s="1003"/>
      <c r="O8" s="1003"/>
      <c r="P8" s="1003"/>
      <c r="Q8" s="1003"/>
      <c r="R8" s="902"/>
      <c r="S8" s="812"/>
      <c r="T8" s="812"/>
      <c r="U8" s="812"/>
      <c r="V8" s="812"/>
      <c r="W8" s="812"/>
      <c r="X8" s="812"/>
      <c r="Y8" s="812"/>
      <c r="Z8" s="812"/>
      <c r="AA8" s="812"/>
      <c r="AB8" s="812"/>
      <c r="AC8" s="812"/>
      <c r="AD8" s="812"/>
      <c r="AE8" s="812"/>
      <c r="AF8" s="812"/>
      <c r="AG8" s="812"/>
      <c r="AH8" s="812"/>
      <c r="AI8" s="812"/>
      <c r="AJ8" s="812"/>
      <c r="AK8" s="812"/>
      <c r="AL8" s="812"/>
      <c r="AM8" s="812"/>
      <c r="AN8" s="812"/>
      <c r="AO8" s="812"/>
      <c r="AP8" s="812"/>
      <c r="AQ8" s="812"/>
      <c r="AR8" s="812"/>
      <c r="AS8" s="812"/>
      <c r="AT8" s="812"/>
      <c r="AU8" s="812"/>
      <c r="AV8" s="812"/>
      <c r="AW8" s="812"/>
      <c r="AX8" s="812"/>
      <c r="AY8" s="812"/>
      <c r="AZ8" s="812"/>
      <c r="BA8" s="812"/>
      <c r="BB8" s="812"/>
      <c r="BC8" s="812"/>
      <c r="BD8" s="812"/>
    </row>
    <row r="9" spans="1:56" customFormat="1" ht="14.45">
      <c r="A9" s="812"/>
      <c r="B9" s="881" t="s">
        <v>346</v>
      </c>
      <c r="C9" s="879"/>
      <c r="D9" s="886"/>
      <c r="E9" s="879"/>
      <c r="F9" s="879"/>
      <c r="G9" s="879"/>
      <c r="H9" s="879"/>
      <c r="I9" s="879"/>
      <c r="J9" s="879"/>
      <c r="K9" s="879"/>
      <c r="L9" s="879"/>
      <c r="M9" s="879"/>
      <c r="N9" s="879"/>
      <c r="O9" s="879"/>
      <c r="P9" s="879"/>
      <c r="Q9" s="879"/>
      <c r="R9" s="902"/>
      <c r="S9" s="812"/>
      <c r="T9" s="812"/>
      <c r="U9" s="812"/>
      <c r="V9" s="812"/>
      <c r="W9" s="812"/>
      <c r="X9" s="812"/>
      <c r="Y9" s="812"/>
      <c r="Z9" s="812"/>
      <c r="AA9" s="812"/>
      <c r="AB9" s="812"/>
      <c r="AC9" s="812"/>
      <c r="AD9" s="812"/>
      <c r="AE9" s="812"/>
      <c r="AF9" s="812"/>
      <c r="AG9" s="812"/>
      <c r="AH9" s="812"/>
      <c r="AI9" s="812"/>
      <c r="AJ9" s="812"/>
      <c r="AK9" s="812"/>
      <c r="AL9" s="812"/>
      <c r="AM9" s="812"/>
      <c r="AN9" s="812"/>
      <c r="AO9" s="812"/>
      <c r="AP9" s="812"/>
      <c r="AQ9" s="812"/>
      <c r="AR9" s="812"/>
      <c r="AS9" s="812"/>
      <c r="AT9" s="812"/>
      <c r="AU9" s="812"/>
      <c r="AV9" s="812"/>
      <c r="AW9" s="812"/>
      <c r="AX9" s="812"/>
      <c r="AY9" s="812"/>
      <c r="AZ9" s="812"/>
      <c r="BA9" s="812"/>
      <c r="BB9" s="812"/>
      <c r="BC9" s="812"/>
      <c r="BD9" s="812"/>
    </row>
    <row r="10" spans="1:56" customFormat="1" ht="14.45">
      <c r="A10" s="812"/>
      <c r="B10" s="881" t="s">
        <v>347</v>
      </c>
      <c r="C10" s="879"/>
      <c r="D10" s="886"/>
      <c r="E10" s="879"/>
      <c r="F10" s="879"/>
      <c r="G10" s="879"/>
      <c r="H10" s="879"/>
      <c r="I10" s="879"/>
      <c r="J10" s="879"/>
      <c r="K10" s="879"/>
      <c r="L10" s="879"/>
      <c r="M10" s="879"/>
      <c r="N10" s="879"/>
      <c r="O10" s="879"/>
      <c r="P10" s="879"/>
      <c r="Q10" s="879"/>
      <c r="R10" s="902"/>
      <c r="S10" s="812"/>
      <c r="T10" s="812"/>
      <c r="U10" s="812"/>
      <c r="V10" s="812"/>
      <c r="W10" s="812"/>
      <c r="X10" s="812"/>
      <c r="Y10" s="812"/>
      <c r="Z10" s="812"/>
      <c r="AA10" s="812"/>
      <c r="AB10" s="812"/>
      <c r="AC10" s="812"/>
      <c r="AD10" s="812"/>
      <c r="AE10" s="812"/>
      <c r="AF10" s="812"/>
      <c r="AG10" s="812"/>
      <c r="AH10" s="812"/>
      <c r="AI10" s="812"/>
      <c r="AJ10" s="812"/>
      <c r="AK10" s="812"/>
      <c r="AL10" s="812"/>
      <c r="AM10" s="812"/>
      <c r="AN10" s="812"/>
      <c r="AO10" s="812"/>
      <c r="AP10" s="812"/>
      <c r="AQ10" s="812"/>
      <c r="AR10" s="812"/>
      <c r="AS10" s="812"/>
      <c r="AT10" s="812"/>
      <c r="AU10" s="812"/>
      <c r="AV10" s="812"/>
      <c r="AW10" s="812"/>
      <c r="AX10" s="812"/>
      <c r="AY10" s="812"/>
      <c r="AZ10" s="812"/>
      <c r="BA10" s="812"/>
      <c r="BB10" s="812"/>
      <c r="BC10" s="812"/>
      <c r="BD10" s="812"/>
    </row>
    <row r="11" spans="1:56" customFormat="1" ht="14.45">
      <c r="A11" s="812"/>
      <c r="B11" s="881" t="s">
        <v>348</v>
      </c>
      <c r="C11" s="879"/>
      <c r="D11" s="879"/>
      <c r="E11" s="879"/>
      <c r="F11" s="879"/>
      <c r="G11" s="879"/>
      <c r="H11" s="879"/>
      <c r="I11" s="879"/>
      <c r="J11" s="879"/>
      <c r="K11" s="879"/>
      <c r="L11" s="879"/>
      <c r="M11" s="879"/>
      <c r="N11" s="879"/>
      <c r="O11" s="879"/>
      <c r="P11" s="879"/>
      <c r="Q11" s="879"/>
      <c r="R11" s="902"/>
      <c r="S11" s="812"/>
      <c r="T11" s="812"/>
      <c r="U11" s="812"/>
      <c r="V11" s="812"/>
      <c r="W11" s="812"/>
      <c r="X11" s="812"/>
      <c r="Y11" s="812"/>
      <c r="Z11" s="812"/>
      <c r="AA11" s="812"/>
      <c r="AB11" s="812"/>
      <c r="AC11" s="812"/>
      <c r="AD11" s="812"/>
      <c r="AE11" s="812"/>
      <c r="AF11" s="812"/>
      <c r="AG11" s="812"/>
      <c r="AH11" s="812"/>
      <c r="AI11" s="812"/>
      <c r="AJ11" s="812"/>
      <c r="AK11" s="812"/>
      <c r="AL11" s="812"/>
      <c r="AM11" s="812"/>
      <c r="AN11" s="812"/>
      <c r="AO11" s="812"/>
      <c r="AP11" s="812"/>
      <c r="AQ11" s="812"/>
      <c r="AR11" s="812"/>
      <c r="AS11" s="812"/>
      <c r="AT11" s="812"/>
      <c r="AU11" s="812"/>
      <c r="AV11" s="812"/>
      <c r="AW11" s="812"/>
      <c r="AX11" s="812"/>
      <c r="AY11" s="812"/>
      <c r="AZ11" s="812"/>
      <c r="BA11" s="812"/>
      <c r="BB11" s="812"/>
      <c r="BC11" s="812"/>
      <c r="BD11" s="812"/>
    </row>
    <row r="12" spans="1:56" customFormat="1" ht="14.45">
      <c r="A12" s="812"/>
      <c r="B12" s="881" t="s">
        <v>349</v>
      </c>
      <c r="C12" s="879"/>
      <c r="D12" s="886"/>
      <c r="E12" s="879"/>
      <c r="F12" s="879"/>
      <c r="G12" s="879"/>
      <c r="H12" s="879"/>
      <c r="I12" s="879"/>
      <c r="J12" s="879"/>
      <c r="K12" s="879"/>
      <c r="L12" s="879"/>
      <c r="M12" s="879"/>
      <c r="N12" s="879"/>
      <c r="O12" s="879"/>
      <c r="P12" s="879"/>
      <c r="Q12" s="879"/>
      <c r="R12" s="902"/>
      <c r="S12" s="812"/>
      <c r="T12" s="812"/>
      <c r="U12" s="812"/>
      <c r="V12" s="812"/>
      <c r="W12" s="812"/>
      <c r="X12" s="812"/>
      <c r="Y12" s="812"/>
      <c r="Z12" s="812"/>
      <c r="AA12" s="812"/>
      <c r="AB12" s="812"/>
      <c r="AC12" s="812"/>
      <c r="AD12" s="812"/>
      <c r="AE12" s="812"/>
      <c r="AF12" s="812"/>
      <c r="AG12" s="812"/>
      <c r="AH12" s="812"/>
      <c r="AI12" s="812"/>
      <c r="AJ12" s="812"/>
      <c r="AK12" s="812"/>
      <c r="AL12" s="812"/>
      <c r="AM12" s="812"/>
      <c r="AN12" s="812"/>
      <c r="AO12" s="812"/>
      <c r="AP12" s="812"/>
      <c r="AQ12" s="812"/>
      <c r="AR12" s="812"/>
      <c r="AS12" s="812"/>
      <c r="AT12" s="812"/>
      <c r="AU12" s="812"/>
      <c r="AV12" s="812"/>
      <c r="AW12" s="812"/>
      <c r="AX12" s="812"/>
      <c r="AY12" s="812"/>
      <c r="AZ12" s="812"/>
      <c r="BA12" s="812"/>
      <c r="BB12" s="812"/>
      <c r="BC12" s="812"/>
      <c r="BD12" s="812"/>
    </row>
    <row r="13" spans="1:56" customFormat="1" ht="14.45">
      <c r="A13" s="812"/>
      <c r="B13" s="1004" t="s">
        <v>350</v>
      </c>
      <c r="C13" s="1004"/>
      <c r="D13" s="1004"/>
      <c r="E13" s="1004"/>
      <c r="F13" s="1004"/>
      <c r="G13" s="1004"/>
      <c r="H13" s="1004"/>
      <c r="I13" s="1004"/>
      <c r="J13" s="1004"/>
      <c r="K13" s="1004"/>
      <c r="L13" s="1004"/>
      <c r="M13" s="1004"/>
      <c r="N13" s="1004"/>
      <c r="O13" s="1004"/>
      <c r="P13" s="1004"/>
      <c r="Q13" s="887"/>
      <c r="R13" s="883"/>
      <c r="S13" s="812"/>
      <c r="T13" s="812"/>
      <c r="U13" s="812"/>
      <c r="V13" s="812"/>
      <c r="W13" s="812"/>
      <c r="X13" s="812"/>
      <c r="Y13" s="812"/>
      <c r="Z13" s="812"/>
      <c r="AA13" s="812"/>
      <c r="AB13" s="812"/>
      <c r="AC13" s="812"/>
      <c r="AD13" s="812"/>
      <c r="AE13" s="812"/>
      <c r="AF13" s="812"/>
      <c r="AG13" s="812"/>
      <c r="AH13" s="812"/>
      <c r="AI13" s="812"/>
      <c r="AJ13" s="812"/>
      <c r="AK13" s="812"/>
      <c r="AL13" s="812"/>
      <c r="AM13" s="812"/>
      <c r="AN13" s="812"/>
      <c r="AO13" s="812"/>
      <c r="AP13" s="812"/>
      <c r="AQ13" s="812"/>
      <c r="AR13" s="812"/>
      <c r="AS13" s="812"/>
      <c r="AT13" s="812"/>
      <c r="AU13" s="812"/>
      <c r="AV13" s="812"/>
      <c r="AW13" s="812"/>
      <c r="AX13" s="812"/>
      <c r="AY13" s="812"/>
      <c r="AZ13" s="812"/>
      <c r="BA13" s="812"/>
      <c r="BB13" s="812"/>
      <c r="BC13" s="812"/>
      <c r="BD13" s="812"/>
    </row>
    <row r="14" spans="1:56" customFormat="1" ht="14.45">
      <c r="A14" s="812"/>
      <c r="B14" s="818"/>
      <c r="C14" s="818"/>
      <c r="D14" s="819"/>
      <c r="E14" s="819"/>
      <c r="F14" s="819"/>
      <c r="G14" s="819"/>
      <c r="H14" s="819"/>
      <c r="I14" s="819"/>
      <c r="J14" s="819"/>
      <c r="K14" s="819"/>
      <c r="L14" s="819"/>
      <c r="M14" s="819"/>
      <c r="Q14" s="812"/>
      <c r="R14" s="812"/>
      <c r="S14" s="812"/>
      <c r="T14" s="812"/>
      <c r="U14" s="812"/>
      <c r="V14" s="812"/>
      <c r="W14" s="812"/>
      <c r="X14" s="812"/>
      <c r="Y14" s="812"/>
      <c r="Z14" s="812"/>
      <c r="AA14" s="812"/>
      <c r="AB14" s="812"/>
      <c r="AC14" s="812"/>
      <c r="AD14" s="812"/>
      <c r="AE14" s="812"/>
      <c r="AF14" s="812"/>
      <c r="AG14" s="812"/>
      <c r="AH14" s="812"/>
      <c r="AI14" s="812"/>
      <c r="AJ14" s="812"/>
      <c r="AK14" s="812"/>
      <c r="AL14" s="812"/>
      <c r="AM14" s="812"/>
      <c r="AN14" s="812"/>
      <c r="AO14" s="812"/>
      <c r="AP14" s="812"/>
      <c r="AQ14" s="812"/>
      <c r="AR14" s="812"/>
      <c r="AS14" s="812"/>
      <c r="AT14" s="812"/>
      <c r="AU14" s="812"/>
      <c r="AV14" s="812"/>
      <c r="AW14" s="812"/>
      <c r="AX14" s="812"/>
      <c r="AY14" s="812"/>
      <c r="AZ14" s="812"/>
      <c r="BA14" s="812"/>
      <c r="BB14" s="812"/>
      <c r="BC14" s="812"/>
      <c r="BD14" s="812"/>
    </row>
    <row r="15" spans="1:56" customFormat="1" ht="17.100000000000001" customHeight="1">
      <c r="A15" s="525"/>
      <c r="B15" s="1000" t="s">
        <v>351</v>
      </c>
      <c r="C15" s="1000"/>
      <c r="D15" s="1000"/>
      <c r="E15" s="821" t="str">
        <f>Guidance!D15</f>
        <v>£ GBP</v>
      </c>
      <c r="F15" s="822"/>
      <c r="G15" s="900"/>
      <c r="H15" s="819"/>
      <c r="I15" s="819"/>
      <c r="J15" s="819"/>
      <c r="K15" s="819"/>
      <c r="L15" s="525"/>
      <c r="M15" s="525"/>
      <c r="N15" s="525"/>
      <c r="O15" s="525"/>
      <c r="P15" s="525"/>
      <c r="Q15" s="525"/>
      <c r="R15" s="525"/>
      <c r="S15" s="525"/>
      <c r="T15" s="525"/>
      <c r="U15" s="525"/>
      <c r="V15" s="525"/>
      <c r="W15" s="525"/>
      <c r="X15" s="525"/>
      <c r="Y15" s="525"/>
      <c r="Z15" s="525"/>
      <c r="AA15" s="525"/>
      <c r="AB15" s="525"/>
      <c r="AC15" s="525"/>
      <c r="AD15" s="525"/>
      <c r="AE15" s="525"/>
      <c r="AF15" s="525"/>
      <c r="AG15" s="525"/>
      <c r="AH15" s="525"/>
      <c r="AI15" s="525"/>
      <c r="AJ15" s="525"/>
      <c r="AK15" s="525"/>
      <c r="AL15" s="525"/>
      <c r="AM15" s="525"/>
      <c r="AN15" s="525"/>
      <c r="AO15" s="525"/>
      <c r="AP15" s="525"/>
      <c r="AQ15" s="525"/>
      <c r="AR15" s="525"/>
      <c r="AS15" s="525"/>
      <c r="AT15" s="525"/>
      <c r="AU15" s="525"/>
      <c r="AV15" s="525"/>
      <c r="AW15" s="525"/>
      <c r="AX15" s="525"/>
      <c r="AY15" s="525"/>
      <c r="AZ15" s="525"/>
      <c r="BA15" s="525"/>
      <c r="BB15" s="525"/>
      <c r="BC15" s="525"/>
      <c r="BD15" s="525"/>
    </row>
    <row r="16" spans="1:56" customFormat="1" ht="17.100000000000001" customHeight="1">
      <c r="A16" s="525"/>
      <c r="B16" s="1000" t="s">
        <v>352</v>
      </c>
      <c r="C16" s="1000"/>
      <c r="D16" s="1000"/>
      <c r="E16" s="821" t="s">
        <v>17</v>
      </c>
      <c r="F16" s="1001"/>
      <c r="G16" s="1001"/>
      <c r="H16" s="1001"/>
      <c r="I16" s="1001"/>
      <c r="J16" s="1001"/>
      <c r="K16" s="1001"/>
      <c r="L16" s="1001"/>
      <c r="M16" s="1001"/>
      <c r="N16" s="1001"/>
      <c r="O16" s="1001"/>
      <c r="P16" s="1001"/>
      <c r="Q16" s="525"/>
      <c r="R16" s="525"/>
      <c r="S16" s="525"/>
      <c r="T16" s="525"/>
      <c r="U16" s="525"/>
      <c r="V16" s="525"/>
      <c r="W16" s="525"/>
      <c r="X16" s="525"/>
      <c r="Y16" s="525"/>
      <c r="Z16" s="525"/>
      <c r="AA16" s="525"/>
      <c r="AB16" s="525"/>
      <c r="AC16" s="525"/>
      <c r="AD16" s="525"/>
      <c r="AE16" s="525"/>
      <c r="AF16" s="525"/>
      <c r="AG16" s="525"/>
      <c r="AH16" s="525"/>
      <c r="AI16" s="525"/>
      <c r="AJ16" s="525"/>
      <c r="AK16" s="525"/>
      <c r="AL16" s="525"/>
      <c r="AM16" s="525"/>
      <c r="AN16" s="525"/>
      <c r="AO16" s="525"/>
      <c r="AP16" s="525"/>
      <c r="AQ16" s="525"/>
      <c r="AR16" s="525"/>
      <c r="AS16" s="525"/>
      <c r="AT16" s="525"/>
      <c r="AU16" s="525"/>
      <c r="AV16" s="525"/>
      <c r="AW16" s="525"/>
      <c r="AX16" s="525"/>
      <c r="AY16" s="525"/>
      <c r="AZ16" s="525"/>
      <c r="BA16" s="525"/>
      <c r="BB16" s="525"/>
      <c r="BC16" s="525"/>
      <c r="BD16" s="525"/>
    </row>
    <row r="17" spans="1:56" customFormat="1" ht="14.45">
      <c r="A17" s="812"/>
      <c r="B17" s="812"/>
      <c r="C17" s="812"/>
      <c r="D17" s="817"/>
      <c r="E17" s="812"/>
      <c r="F17" s="812"/>
      <c r="G17" s="812"/>
      <c r="H17" s="812"/>
      <c r="I17" s="812"/>
      <c r="J17" s="812"/>
      <c r="K17" s="812"/>
      <c r="L17" s="812"/>
      <c r="M17" s="812"/>
      <c r="N17" s="812"/>
      <c r="O17" s="812"/>
      <c r="P17" s="812"/>
      <c r="Q17" s="812"/>
      <c r="R17" s="812"/>
      <c r="S17" s="812"/>
      <c r="T17" s="812"/>
      <c r="U17" s="812"/>
      <c r="V17" s="812"/>
      <c r="W17" s="812"/>
      <c r="X17" s="812"/>
      <c r="Y17" s="812"/>
      <c r="Z17" s="812"/>
      <c r="AA17" s="812"/>
      <c r="AB17" s="812"/>
      <c r="AC17" s="812"/>
      <c r="AD17" s="812"/>
      <c r="AE17" s="812"/>
      <c r="AF17" s="812"/>
      <c r="AG17" s="812"/>
      <c r="AH17" s="812"/>
      <c r="AI17" s="812"/>
      <c r="AJ17" s="812"/>
      <c r="AK17" s="812"/>
      <c r="AL17" s="812"/>
      <c r="AM17" s="812"/>
      <c r="AN17" s="812"/>
      <c r="AO17" s="812"/>
      <c r="AP17" s="812"/>
      <c r="AQ17" s="812"/>
      <c r="AR17" s="812"/>
      <c r="AS17" s="812"/>
      <c r="AT17" s="812"/>
      <c r="AU17" s="812"/>
      <c r="AV17" s="812"/>
      <c r="AW17" s="812"/>
      <c r="AX17" s="812"/>
      <c r="AY17" s="812"/>
      <c r="AZ17" s="812"/>
      <c r="BA17" s="812"/>
      <c r="BB17" s="812"/>
      <c r="BC17" s="812"/>
      <c r="BD17" s="812"/>
    </row>
    <row r="18" spans="1:56" customFormat="1" ht="14.45">
      <c r="A18" s="812"/>
      <c r="B18" s="823" t="s">
        <v>353</v>
      </c>
      <c r="C18" s="823"/>
      <c r="D18" s="812"/>
      <c r="E18" s="812"/>
      <c r="F18" s="812"/>
      <c r="G18" s="812"/>
      <c r="H18" s="816"/>
      <c r="I18" s="816"/>
      <c r="J18" s="816"/>
      <c r="K18" s="816"/>
      <c r="L18" s="812"/>
      <c r="M18" s="812"/>
      <c r="N18" s="812"/>
      <c r="O18" s="812"/>
      <c r="P18" s="812"/>
      <c r="Q18" s="812"/>
      <c r="R18" s="812"/>
      <c r="S18" s="812"/>
      <c r="T18" s="812"/>
      <c r="U18" s="812"/>
      <c r="V18" s="812"/>
      <c r="W18" s="812"/>
      <c r="X18" s="812"/>
      <c r="Y18" s="812"/>
      <c r="Z18" s="812"/>
      <c r="AA18" s="812"/>
      <c r="AB18" s="812"/>
      <c r="AC18" s="812"/>
      <c r="AD18" s="812"/>
      <c r="AE18" s="812"/>
      <c r="AF18" s="812"/>
      <c r="AG18" s="812"/>
      <c r="AH18" s="812"/>
      <c r="AI18" s="812"/>
      <c r="AJ18" s="812"/>
      <c r="AK18" s="812"/>
      <c r="AL18" s="812"/>
      <c r="AM18" s="812"/>
      <c r="AN18" s="812"/>
      <c r="AO18" s="812"/>
      <c r="AP18" s="812"/>
      <c r="AQ18" s="812"/>
      <c r="AR18" s="812"/>
      <c r="AS18" s="812"/>
      <c r="AT18" s="812"/>
      <c r="AU18" s="812"/>
      <c r="AV18" s="812"/>
      <c r="AW18" s="812"/>
      <c r="AX18" s="812"/>
      <c r="AY18" s="812"/>
      <c r="AZ18" s="812"/>
      <c r="BA18" s="812"/>
      <c r="BB18" s="812"/>
      <c r="BC18" s="812"/>
      <c r="BD18" s="812"/>
    </row>
    <row r="19" spans="1:56" customFormat="1" ht="27.95">
      <c r="A19" s="812"/>
      <c r="B19" s="824" t="s">
        <v>243</v>
      </c>
      <c r="C19" s="825" t="s">
        <v>354</v>
      </c>
      <c r="D19" s="826" t="s">
        <v>355</v>
      </c>
      <c r="E19" s="825" t="s">
        <v>356</v>
      </c>
      <c r="F19" s="825" t="s">
        <v>357</v>
      </c>
      <c r="G19" s="825" t="s">
        <v>358</v>
      </c>
      <c r="H19" s="825" t="s">
        <v>359</v>
      </c>
      <c r="I19" s="825" t="s">
        <v>360</v>
      </c>
      <c r="J19" s="825" t="s">
        <v>222</v>
      </c>
      <c r="K19" s="825" t="s">
        <v>361</v>
      </c>
      <c r="L19" s="825" t="s">
        <v>362</v>
      </c>
      <c r="M19" s="825" t="s">
        <v>363</v>
      </c>
      <c r="N19" s="825" t="s">
        <v>364</v>
      </c>
      <c r="O19" s="825" t="s">
        <v>365</v>
      </c>
      <c r="P19" s="825" t="s">
        <v>366</v>
      </c>
      <c r="Q19" s="825" t="s">
        <v>367</v>
      </c>
      <c r="R19" s="812"/>
      <c r="S19" s="812"/>
      <c r="T19" s="812"/>
      <c r="U19" s="812"/>
      <c r="V19" s="812"/>
      <c r="W19" s="812"/>
      <c r="X19" s="812"/>
      <c r="Y19" s="812"/>
      <c r="Z19" s="812"/>
      <c r="AA19" s="812"/>
      <c r="AB19" s="812"/>
      <c r="AC19" s="812"/>
      <c r="AD19" s="812"/>
      <c r="AE19" s="812"/>
      <c r="AF19" s="812"/>
      <c r="AG19" s="812"/>
      <c r="AH19" s="812"/>
      <c r="AI19" s="812"/>
      <c r="AJ19" s="812"/>
      <c r="AK19" s="812"/>
      <c r="AL19" s="812"/>
      <c r="AM19" s="812"/>
      <c r="AN19" s="812"/>
      <c r="AO19" s="812"/>
      <c r="AP19" s="812"/>
      <c r="AQ19" s="812"/>
      <c r="AR19" s="812"/>
      <c r="AS19" s="812"/>
      <c r="AT19" s="812"/>
      <c r="AU19" s="812"/>
      <c r="AV19" s="812"/>
      <c r="AW19" s="812"/>
      <c r="AX19" s="812"/>
      <c r="AY19" s="812"/>
      <c r="AZ19" s="812"/>
      <c r="BA19" s="812"/>
      <c r="BB19" s="812"/>
      <c r="BC19" s="812"/>
    </row>
    <row r="20" spans="1:56" customFormat="1" ht="14.45">
      <c r="A20" s="812"/>
      <c r="B20" s="827" t="s">
        <v>243</v>
      </c>
      <c r="C20" s="828" t="s">
        <v>368</v>
      </c>
      <c r="D20" s="829"/>
      <c r="E20" s="830"/>
      <c r="F20" s="831"/>
      <c r="G20" s="831"/>
      <c r="H20" s="831"/>
      <c r="I20" s="831"/>
      <c r="J20" s="831"/>
      <c r="K20" s="831"/>
      <c r="L20" s="831"/>
      <c r="M20" s="831"/>
      <c r="N20" s="831"/>
      <c r="O20" s="831"/>
      <c r="P20" s="831"/>
      <c r="Q20" s="831"/>
      <c r="R20" s="812"/>
      <c r="S20" s="812"/>
      <c r="T20" s="812"/>
      <c r="U20" s="812"/>
      <c r="V20" s="812"/>
      <c r="W20" s="812"/>
      <c r="X20" s="812"/>
      <c r="Y20" s="812"/>
      <c r="Z20" s="812"/>
      <c r="AA20" s="812"/>
      <c r="AB20" s="812"/>
      <c r="AC20" s="812"/>
      <c r="AD20" s="812"/>
      <c r="AE20" s="812"/>
      <c r="AF20" s="812"/>
      <c r="AG20" s="812"/>
      <c r="AH20" s="812"/>
      <c r="AI20" s="812"/>
      <c r="AJ20" s="812"/>
      <c r="AK20" s="812"/>
      <c r="AL20" s="812"/>
      <c r="AM20" s="812"/>
      <c r="AN20" s="812"/>
      <c r="AO20" s="812"/>
      <c r="AP20" s="812"/>
      <c r="AQ20" s="812"/>
      <c r="AR20" s="812"/>
      <c r="AS20" s="812"/>
      <c r="AT20" s="812"/>
      <c r="AU20" s="812"/>
      <c r="AV20" s="812"/>
      <c r="AW20" s="812"/>
      <c r="AX20" s="812"/>
      <c r="AY20" s="812"/>
      <c r="AZ20" s="812"/>
      <c r="BA20" s="812"/>
      <c r="BB20" s="812"/>
      <c r="BC20" s="812"/>
    </row>
    <row r="21" spans="1:56" customFormat="1" ht="14.45">
      <c r="A21" s="812"/>
      <c r="B21" s="827" t="s">
        <v>243</v>
      </c>
      <c r="C21" s="828" t="s">
        <v>369</v>
      </c>
      <c r="D21" s="829"/>
      <c r="E21" s="830"/>
      <c r="F21" s="831"/>
      <c r="G21" s="831"/>
      <c r="H21" s="831"/>
      <c r="I21" s="831"/>
      <c r="J21" s="831"/>
      <c r="K21" s="831"/>
      <c r="L21" s="831"/>
      <c r="M21" s="831"/>
      <c r="N21" s="831"/>
      <c r="O21" s="831"/>
      <c r="P21" s="831"/>
      <c r="Q21" s="831"/>
      <c r="R21" s="812"/>
      <c r="S21" s="812"/>
      <c r="T21" s="812"/>
      <c r="U21" s="812"/>
      <c r="V21" s="812"/>
      <c r="W21" s="812"/>
      <c r="X21" s="812"/>
      <c r="Y21" s="812"/>
      <c r="Z21" s="812"/>
      <c r="AA21" s="812"/>
      <c r="AB21" s="812"/>
      <c r="AC21" s="812"/>
      <c r="AD21" s="812"/>
      <c r="AE21" s="812"/>
      <c r="AF21" s="812"/>
      <c r="AG21" s="812"/>
      <c r="AH21" s="812"/>
      <c r="AI21" s="812"/>
      <c r="AJ21" s="812"/>
      <c r="AK21" s="812"/>
      <c r="AL21" s="812"/>
      <c r="AM21" s="812"/>
      <c r="AN21" s="812"/>
      <c r="AO21" s="812"/>
      <c r="AP21" s="812"/>
      <c r="AQ21" s="812"/>
      <c r="AR21" s="812"/>
      <c r="AS21" s="812"/>
      <c r="AT21" s="812"/>
      <c r="AU21" s="812"/>
      <c r="AV21" s="812"/>
      <c r="AW21" s="812"/>
      <c r="AX21" s="812"/>
      <c r="AY21" s="812"/>
      <c r="AZ21" s="812"/>
      <c r="BA21" s="812"/>
      <c r="BB21" s="812"/>
      <c r="BC21" s="812"/>
    </row>
    <row r="22" spans="1:56" customFormat="1" ht="14.45">
      <c r="A22" s="812"/>
      <c r="B22" s="827" t="s">
        <v>243</v>
      </c>
      <c r="C22" s="828" t="s">
        <v>370</v>
      </c>
      <c r="D22" s="829"/>
      <c r="E22" s="830"/>
      <c r="F22" s="831"/>
      <c r="G22" s="831"/>
      <c r="H22" s="831"/>
      <c r="I22" s="831"/>
      <c r="J22" s="831"/>
      <c r="K22" s="831"/>
      <c r="L22" s="831"/>
      <c r="M22" s="831"/>
      <c r="N22" s="831"/>
      <c r="O22" s="831"/>
      <c r="P22" s="831"/>
      <c r="Q22" s="831"/>
      <c r="R22" s="812"/>
      <c r="S22" s="812"/>
      <c r="T22" s="812"/>
      <c r="U22" s="812"/>
      <c r="V22" s="812"/>
      <c r="W22" s="812"/>
      <c r="X22" s="812"/>
      <c r="Y22" s="812"/>
      <c r="Z22" s="812"/>
      <c r="AA22" s="812"/>
      <c r="AB22" s="812"/>
      <c r="AC22" s="812"/>
      <c r="AD22" s="812"/>
      <c r="AE22" s="812"/>
      <c r="AF22" s="812"/>
      <c r="AG22" s="812"/>
      <c r="AH22" s="812"/>
      <c r="AI22" s="812"/>
      <c r="AJ22" s="812"/>
      <c r="AK22" s="812"/>
      <c r="AL22" s="812"/>
      <c r="AM22" s="812"/>
      <c r="AN22" s="812"/>
      <c r="AO22" s="812"/>
      <c r="AP22" s="812"/>
      <c r="AQ22" s="812"/>
      <c r="AR22" s="812"/>
      <c r="AS22" s="812"/>
      <c r="AT22" s="812"/>
      <c r="AU22" s="812"/>
      <c r="AV22" s="812"/>
      <c r="AW22" s="812"/>
      <c r="AX22" s="812"/>
      <c r="AY22" s="812"/>
      <c r="AZ22" s="812"/>
      <c r="BA22" s="812"/>
      <c r="BB22" s="812"/>
      <c r="BC22" s="812"/>
    </row>
    <row r="23" spans="1:56" customFormat="1" ht="14.45">
      <c r="A23" s="812"/>
      <c r="B23" s="827" t="s">
        <v>243</v>
      </c>
      <c r="C23" s="828" t="s">
        <v>371</v>
      </c>
      <c r="D23" s="829"/>
      <c r="E23" s="830"/>
      <c r="F23" s="831"/>
      <c r="G23" s="831"/>
      <c r="H23" s="831"/>
      <c r="I23" s="831"/>
      <c r="J23" s="831"/>
      <c r="K23" s="831"/>
      <c r="L23" s="831"/>
      <c r="M23" s="831"/>
      <c r="N23" s="831"/>
      <c r="O23" s="831"/>
      <c r="P23" s="831"/>
      <c r="Q23" s="831"/>
      <c r="R23" s="812"/>
      <c r="S23" s="812"/>
      <c r="T23" s="812"/>
      <c r="U23" s="812"/>
      <c r="V23" s="812"/>
      <c r="W23" s="812"/>
      <c r="X23" s="812"/>
      <c r="Y23" s="812"/>
      <c r="Z23" s="812"/>
      <c r="AA23" s="812"/>
      <c r="AB23" s="812"/>
      <c r="AC23" s="812"/>
      <c r="AD23" s="812"/>
      <c r="AE23" s="812"/>
      <c r="AF23" s="812"/>
      <c r="AG23" s="812"/>
      <c r="AH23" s="812"/>
      <c r="AI23" s="812"/>
      <c r="AJ23" s="812"/>
      <c r="AK23" s="812"/>
      <c r="AL23" s="812"/>
      <c r="AM23" s="812"/>
      <c r="AN23" s="812"/>
      <c r="AO23" s="812"/>
      <c r="AP23" s="812"/>
      <c r="AQ23" s="812"/>
      <c r="AR23" s="812"/>
      <c r="AS23" s="812"/>
      <c r="AT23" s="812"/>
      <c r="AU23" s="812"/>
      <c r="AV23" s="812"/>
      <c r="AW23" s="812"/>
      <c r="AX23" s="812"/>
      <c r="AY23" s="812"/>
      <c r="AZ23" s="812"/>
      <c r="BA23" s="812"/>
      <c r="BB23" s="812"/>
      <c r="BC23" s="812"/>
    </row>
    <row r="24" spans="1:56" customFormat="1" ht="14.45">
      <c r="A24" s="812"/>
      <c r="B24" s="827" t="s">
        <v>372</v>
      </c>
      <c r="C24" s="832" t="s">
        <v>368</v>
      </c>
      <c r="D24" s="833">
        <f>SUMIF(Table1[[Period]:[Period]],$C24,Table1[Qty produced (MT)])</f>
        <v>632</v>
      </c>
      <c r="E24" s="834">
        <f>SUMIF(Table1[[Period]:[Period]],$C24,Table1[Raw material 1 (specify)])</f>
        <v>740.09996789010302</v>
      </c>
      <c r="F24" s="834">
        <f>SUMIF(Table1[[Period]:[Period]],$C24,Table1[Raw material 2 (specify)])</f>
        <v>404.54009578165102</v>
      </c>
      <c r="G24" s="834">
        <f>SUMIF(Table1[[Period]:[Period]],$C24,Table1[Raw material 3 (specify)])</f>
        <v>215.86624132759701</v>
      </c>
      <c r="H24" s="834">
        <f>SUMIF(Table1[[Period]:[Period]],$C24,Table1[Raw material 4 (specify)])</f>
        <v>740.09996789010302</v>
      </c>
      <c r="I24" s="834">
        <f>SUMIF(Table1[[Period]:[Period]],$C24,Table1[Raw material 5 (specify)])</f>
        <v>500</v>
      </c>
      <c r="J24" s="834">
        <f>SUMIF(Table1[[Period]:[Period]],$C24,Table1[Other])</f>
        <v>404.54009578165102</v>
      </c>
      <c r="K24" s="834">
        <f>SUMIF(Table1[[Period]:[Period]],$C24,Table1[Direct labour cost])</f>
        <v>701.08237685331801</v>
      </c>
      <c r="L24" s="834">
        <f>SUMIF(Table1[[Period]:[Period]],$C24,Table1[Direct Energy Costs])</f>
        <v>40</v>
      </c>
      <c r="M24" s="834">
        <f>SUMIF(Table1[[Period]:[Period]],$C24,Table1[Other direct costs (specify)])</f>
        <v>985.80013768458002</v>
      </c>
      <c r="N24" s="834">
        <f>SUMIF(Table1[[Period]:[Period]],$C24,Table1[Manufacturing overhead 1 (specify)])</f>
        <v>972.936640439906</v>
      </c>
      <c r="O24" s="834">
        <f>SUMIF(Table1[[Period]:[Period]],$C24,Table1[Manufacturing overhead 2 (specify)])</f>
        <v>405.03054790458202</v>
      </c>
      <c r="P24" s="834">
        <f>SUMIF(Table1[[Period]:[Period]],$C24,Table1[Manufacturing overhead 3 (specify)])</f>
        <v>405.03054790458202</v>
      </c>
      <c r="Q24" s="834">
        <f>SUMIF(Table1[[Period]:[Period]],$C24,Table1[Other costs (specify)])</f>
        <v>405.03054790458202</v>
      </c>
      <c r="R24" s="812"/>
      <c r="S24" s="812"/>
      <c r="T24" s="812"/>
      <c r="U24" s="812"/>
      <c r="V24" s="812"/>
      <c r="W24" s="812"/>
      <c r="X24" s="812"/>
      <c r="Y24" s="812"/>
      <c r="Z24" s="812"/>
      <c r="AA24" s="812"/>
      <c r="AB24" s="812"/>
      <c r="AC24" s="812"/>
      <c r="AD24" s="812"/>
      <c r="AE24" s="812"/>
      <c r="AF24" s="812"/>
      <c r="AG24" s="812"/>
      <c r="AH24" s="812"/>
      <c r="AI24" s="812"/>
      <c r="AJ24" s="812"/>
      <c r="AK24" s="812"/>
      <c r="AL24" s="812"/>
      <c r="AM24" s="812"/>
      <c r="AN24" s="812"/>
      <c r="AO24" s="812"/>
      <c r="AP24" s="812"/>
      <c r="AQ24" s="812"/>
      <c r="AR24" s="812"/>
      <c r="AS24" s="812"/>
      <c r="AT24" s="812"/>
      <c r="AU24" s="812"/>
      <c r="AV24" s="812"/>
      <c r="AW24" s="812"/>
      <c r="AX24" s="812"/>
      <c r="AY24" s="812"/>
      <c r="AZ24" s="812"/>
      <c r="BA24" s="812"/>
      <c r="BB24" s="812"/>
      <c r="BC24" s="812"/>
    </row>
    <row r="25" spans="1:56" customFormat="1" ht="14.45">
      <c r="A25" s="812"/>
      <c r="B25" s="827" t="s">
        <v>372</v>
      </c>
      <c r="C25" s="832" t="s">
        <v>369</v>
      </c>
      <c r="D25" s="834">
        <f>SUMIF(Table1[[Period]:[Period]],$C25,Table1[Qty produced (MT)])</f>
        <v>300</v>
      </c>
      <c r="E25" s="834">
        <f>SUMIF(Table1[[Period]:[Period]],$C25,Table1[Raw material 1 (specify)])</f>
        <v>500</v>
      </c>
      <c r="F25" s="834">
        <f>SUMIF(Table1[[Period]:[Period]],$C25,Table1[Raw material 2 (specify)])</f>
        <v>260</v>
      </c>
      <c r="G25" s="834">
        <f>SUMIF(Table1[[Period]:[Period]],$C25,Table1[Raw material 3 (specify)])</f>
        <v>145.84</v>
      </c>
      <c r="H25" s="834">
        <f>SUMIF(Table1[[Period]:[Period]],$C25,Table1[Raw material 4 (specify)])</f>
        <v>351.32</v>
      </c>
      <c r="I25" s="834">
        <f>SUMIF(Table1[[Period]:[Period]],$C25,Table1[Raw material 5 (specify)])</f>
        <v>237.35</v>
      </c>
      <c r="J25" s="834">
        <f>SUMIF(Table1[[Period]:[Period]],$C25,Table1[Other])</f>
        <v>273.31</v>
      </c>
      <c r="K25" s="834">
        <f>SUMIF(Table1[[Period]:[Period]],$C25,Table1[Direct labour cost])</f>
        <v>332.8</v>
      </c>
      <c r="L25" s="834">
        <f>SUMIF(Table1[[Period]:[Period]],$C25,Table1[Direct Energy Costs])</f>
        <v>27.02</v>
      </c>
      <c r="M25" s="834">
        <f>SUMIF(Table1[[Period]:[Period]],$C25,Table1[Other direct costs (specify)])</f>
        <v>467.95</v>
      </c>
      <c r="N25" s="834">
        <f>SUMIF(Table1[[Period]:[Period]],$C25,Table1[Manufacturing overhead 1 (specify)])</f>
        <v>657.22</v>
      </c>
      <c r="O25" s="834">
        <f>SUMIF(Table1[[Period]:[Period]],$C25,Table1[Manufacturing overhead 2 (specify)])</f>
        <v>192.26</v>
      </c>
      <c r="P25" s="834">
        <f>SUMIF(Table1[[Period]:[Period]],$C25,Table1[Manufacturing overhead 3 (specify)])</f>
        <v>273.60000000000002</v>
      </c>
      <c r="Q25" s="834">
        <f>SUMIF(Table1[[Period]:[Period]],$C25,Table1[Other costs (specify)])</f>
        <v>192.26</v>
      </c>
      <c r="R25" s="812"/>
      <c r="S25" s="812"/>
      <c r="T25" s="812"/>
      <c r="U25" s="812"/>
      <c r="V25" s="812"/>
      <c r="W25" s="812"/>
      <c r="X25" s="812"/>
      <c r="Y25" s="812"/>
      <c r="Z25" s="812"/>
      <c r="AA25" s="812"/>
      <c r="AB25" s="812"/>
      <c r="AC25" s="812"/>
      <c r="AD25" s="812"/>
      <c r="AE25" s="812"/>
      <c r="AF25" s="812"/>
      <c r="AG25" s="812"/>
      <c r="AH25" s="812"/>
      <c r="AI25" s="812"/>
      <c r="AJ25" s="812"/>
      <c r="AK25" s="812"/>
      <c r="AL25" s="812"/>
      <c r="AM25" s="812"/>
      <c r="AN25" s="812"/>
      <c r="AO25" s="812"/>
      <c r="AP25" s="812"/>
      <c r="AQ25" s="812"/>
      <c r="AR25" s="812"/>
      <c r="AS25" s="812"/>
      <c r="AT25" s="812"/>
      <c r="AU25" s="812"/>
      <c r="AV25" s="812"/>
      <c r="AW25" s="812"/>
      <c r="AX25" s="812"/>
      <c r="AY25" s="812"/>
      <c r="AZ25" s="812"/>
      <c r="BA25" s="812"/>
      <c r="BB25" s="812"/>
      <c r="BC25" s="812"/>
    </row>
    <row r="26" spans="1:56" customFormat="1" ht="14.45">
      <c r="A26" s="812"/>
      <c r="B26" s="827" t="s">
        <v>372</v>
      </c>
      <c r="C26" s="832" t="s">
        <v>370</v>
      </c>
      <c r="D26" s="834">
        <f>SUMIF(Table1[[Period]:[Period]],$C26,Table1[Qty produced (MT)])</f>
        <v>450</v>
      </c>
      <c r="E26" s="834">
        <f>SUMIF(Table1[[Period]:[Period]],$C26,Table1[Raw material 1 (specify)])</f>
        <v>625</v>
      </c>
      <c r="F26" s="834">
        <f>SUMIF(Table1[[Period]:[Period]],$C26,Table1[Raw material 2 (specify)])</f>
        <v>75</v>
      </c>
      <c r="G26" s="834">
        <f>SUMIF(Table1[[Period]:[Period]],$C26,Table1[Raw material 3 (specify)])</f>
        <v>98.53</v>
      </c>
      <c r="H26" s="834">
        <f>SUMIF(Table1[[Period]:[Period]],$C26,Table1[Raw material 4 (specify)])</f>
        <v>166.77</v>
      </c>
      <c r="I26" s="834">
        <f>SUMIF(Table1[[Period]:[Period]],$C26,Table1[Raw material 5 (specify)])</f>
        <v>112.67</v>
      </c>
      <c r="J26" s="834">
        <f>SUMIF(Table1[[Period]:[Period]],$C26,Table1[Other])</f>
        <v>184.65</v>
      </c>
      <c r="K26" s="834">
        <f>SUMIF(Table1[[Period]:[Period]],$C26,Table1[Direct labour cost])</f>
        <v>157.97999999999999</v>
      </c>
      <c r="L26" s="834">
        <f>SUMIF(Table1[[Period]:[Period]],$C26,Table1[Direct Energy Costs])</f>
        <v>18.25</v>
      </c>
      <c r="M26" s="834">
        <f>SUMIF(Table1[[Period]:[Period]],$C26,Table1[Other direct costs (specify)])</f>
        <v>222.13</v>
      </c>
      <c r="N26" s="834">
        <f>SUMIF(Table1[[Period]:[Period]],$C26,Table1[Manufacturing overhead 1 (specify)])</f>
        <v>443.95</v>
      </c>
      <c r="O26" s="834">
        <f>SUMIF(Table1[[Period]:[Period]],$C26,Table1[Manufacturing overhead 2 (specify)])</f>
        <v>91.26</v>
      </c>
      <c r="P26" s="834">
        <f>SUMIF(Table1[[Period]:[Period]],$C26,Table1[Manufacturing overhead 3 (specify)])</f>
        <v>184.82</v>
      </c>
      <c r="Q26" s="834">
        <f>SUMIF(Table1[[Period]:[Period]],$C26,Table1[Other costs (specify)])</f>
        <v>91.26</v>
      </c>
      <c r="R26" s="812"/>
      <c r="S26" s="812"/>
      <c r="T26" s="812"/>
      <c r="U26" s="812"/>
      <c r="V26" s="812"/>
      <c r="W26" s="812"/>
      <c r="X26" s="812"/>
      <c r="Y26" s="812"/>
      <c r="Z26" s="812"/>
      <c r="AA26" s="812"/>
      <c r="AB26" s="812"/>
      <c r="AC26" s="812"/>
      <c r="AD26" s="812"/>
      <c r="AE26" s="812"/>
      <c r="AF26" s="812"/>
      <c r="AG26" s="812"/>
      <c r="AH26" s="812"/>
      <c r="AI26" s="812"/>
      <c r="AJ26" s="812"/>
      <c r="AK26" s="812"/>
      <c r="AL26" s="812"/>
      <c r="AM26" s="812"/>
      <c r="AN26" s="812"/>
      <c r="AO26" s="812"/>
      <c r="AP26" s="812"/>
      <c r="AQ26" s="812"/>
      <c r="AR26" s="812"/>
      <c r="AS26" s="812"/>
      <c r="AT26" s="812"/>
      <c r="AU26" s="812"/>
      <c r="AV26" s="812"/>
      <c r="AW26" s="812"/>
      <c r="AX26" s="812"/>
      <c r="AY26" s="812"/>
      <c r="AZ26" s="812"/>
      <c r="BA26" s="812"/>
      <c r="BB26" s="812"/>
      <c r="BC26" s="812"/>
    </row>
    <row r="27" spans="1:56" customFormat="1" ht="14.45">
      <c r="A27" s="812"/>
      <c r="B27" s="827" t="s">
        <v>372</v>
      </c>
      <c r="C27" s="832" t="s">
        <v>371</v>
      </c>
      <c r="D27" s="834">
        <f>SUMIF(Table1[[Period]:[Period]],$C27,Table1[Qty produced (MT)])</f>
        <v>750</v>
      </c>
      <c r="E27" s="834">
        <f>SUMIF(Table1[[Period]:[Period]],$C27,Table1[Raw material 1 (specify)])</f>
        <v>1000</v>
      </c>
      <c r="F27" s="834">
        <f>SUMIF(Table1[[Period]:[Period]],$C27,Table1[Raw material 2 (specify)])</f>
        <v>90</v>
      </c>
      <c r="G27" s="834">
        <f>SUMIF(Table1[[Period]:[Period]],$C27,Table1[Raw material 3 (specify)])</f>
        <v>66.569999999999993</v>
      </c>
      <c r="H27" s="834">
        <f>SUMIF(Table1[[Period]:[Period]],$C27,Table1[Raw material 4 (specify)])</f>
        <v>79.16</v>
      </c>
      <c r="I27" s="834">
        <f>SUMIF(Table1[[Period]:[Period]],$C27,Table1[Raw material 5 (specify)])</f>
        <v>53.48</v>
      </c>
      <c r="J27" s="834">
        <f>SUMIF(Table1[[Period]:[Period]],$C27,Table1[Other])</f>
        <v>124.75</v>
      </c>
      <c r="K27" s="834">
        <f>SUMIF(Table1[[Period]:[Period]],$C27,Table1[Direct labour cost])</f>
        <v>74.989999999999995</v>
      </c>
      <c r="L27" s="834">
        <f>SUMIF(Table1[[Period]:[Period]],$C27,Table1[Direct Energy Costs])</f>
        <v>12.33</v>
      </c>
      <c r="M27" s="834">
        <f>SUMIF(Table1[[Period]:[Period]],$C27,Table1[Other direct costs (specify)])</f>
        <v>105.44</v>
      </c>
      <c r="N27" s="834">
        <f>SUMIF(Table1[[Period]:[Period]],$C27,Table1[Manufacturing overhead 1 (specify)])</f>
        <v>299.89</v>
      </c>
      <c r="O27" s="834">
        <f>SUMIF(Table1[[Period]:[Period]],$C27,Table1[Manufacturing overhead 2 (specify)])</f>
        <v>43.32</v>
      </c>
      <c r="P27" s="834">
        <f>SUMIF(Table1[[Period]:[Period]],$C27,Table1[Manufacturing overhead 3 (specify)])</f>
        <v>124.85</v>
      </c>
      <c r="Q27" s="834">
        <f>SUMIF(Table1[[Period]:[Period]],$C27,Table1[Other costs (specify)])</f>
        <v>43.32</v>
      </c>
      <c r="R27" s="812"/>
      <c r="S27" s="812"/>
      <c r="T27" s="812"/>
      <c r="U27" s="812"/>
      <c r="V27" s="812"/>
      <c r="W27" s="812"/>
      <c r="X27" s="812"/>
      <c r="Y27" s="812"/>
      <c r="Z27" s="812"/>
      <c r="AA27" s="812"/>
      <c r="AB27" s="812"/>
      <c r="AC27" s="812"/>
      <c r="AD27" s="812"/>
      <c r="AE27" s="812"/>
      <c r="AF27" s="812"/>
      <c r="AG27" s="812"/>
      <c r="AH27" s="812"/>
      <c r="AI27" s="812"/>
      <c r="AJ27" s="812"/>
      <c r="AK27" s="812"/>
      <c r="AL27" s="812"/>
      <c r="AM27" s="812"/>
      <c r="AN27" s="812"/>
      <c r="AO27" s="812"/>
      <c r="AP27" s="812"/>
      <c r="AQ27" s="812"/>
      <c r="AR27" s="812"/>
      <c r="AS27" s="812"/>
      <c r="AT27" s="812"/>
      <c r="AU27" s="812"/>
      <c r="AV27" s="812"/>
      <c r="AW27" s="812"/>
      <c r="AX27" s="812"/>
      <c r="AY27" s="812"/>
      <c r="AZ27" s="812"/>
      <c r="BA27" s="812"/>
      <c r="BB27" s="812"/>
      <c r="BC27" s="812"/>
    </row>
    <row r="28" spans="1:56" customFormat="1" ht="14.45">
      <c r="A28" s="812"/>
      <c r="B28" s="835"/>
      <c r="C28" s="835"/>
      <c r="D28" s="835"/>
      <c r="E28" s="835"/>
      <c r="F28" s="836"/>
      <c r="G28" s="836"/>
      <c r="H28" s="836"/>
      <c r="I28" s="836"/>
      <c r="J28" s="836"/>
      <c r="K28" s="836"/>
      <c r="L28" s="836"/>
      <c r="M28" s="836"/>
      <c r="N28" s="836"/>
      <c r="O28" s="836"/>
      <c r="P28" s="836"/>
      <c r="Q28" s="836"/>
      <c r="R28" s="836"/>
      <c r="S28" s="812"/>
      <c r="T28" s="812"/>
      <c r="U28" s="812"/>
      <c r="V28" s="812"/>
      <c r="W28" s="812"/>
      <c r="X28" s="812"/>
      <c r="Y28" s="812"/>
      <c r="Z28" s="812"/>
      <c r="AA28" s="812"/>
      <c r="AB28" s="812"/>
      <c r="AC28" s="812"/>
      <c r="AD28" s="812"/>
      <c r="AE28" s="812"/>
      <c r="AF28" s="812"/>
      <c r="AG28" s="812"/>
      <c r="AH28" s="812"/>
      <c r="AI28" s="812"/>
      <c r="AJ28" s="812"/>
      <c r="AK28" s="812"/>
      <c r="AL28" s="812"/>
      <c r="AM28" s="812"/>
      <c r="AN28" s="812"/>
      <c r="AO28" s="812"/>
      <c r="AP28" s="812"/>
      <c r="AQ28" s="812"/>
      <c r="AR28" s="812"/>
      <c r="AS28" s="812"/>
      <c r="AT28" s="812"/>
      <c r="AU28" s="812"/>
      <c r="AV28" s="812"/>
      <c r="AW28" s="812"/>
      <c r="AX28" s="812"/>
      <c r="AY28" s="812"/>
      <c r="AZ28" s="812"/>
      <c r="BA28" s="812"/>
      <c r="BB28" s="812"/>
      <c r="BC28" s="812"/>
      <c r="BD28" s="812"/>
    </row>
    <row r="29" spans="1:56" customFormat="1" ht="14.45">
      <c r="A29" s="812"/>
      <c r="B29" s="835"/>
      <c r="C29" s="835"/>
      <c r="D29" s="835"/>
      <c r="E29" s="835"/>
      <c r="F29" s="836"/>
      <c r="G29" s="836"/>
      <c r="H29" s="836"/>
      <c r="I29" s="836"/>
      <c r="J29" s="836"/>
      <c r="K29" s="836"/>
      <c r="L29" s="836"/>
      <c r="M29" s="836"/>
      <c r="N29" s="836"/>
      <c r="O29" s="836"/>
      <c r="P29" s="836"/>
      <c r="Q29" s="836"/>
      <c r="R29" s="836"/>
      <c r="S29" s="812"/>
      <c r="T29" s="812"/>
      <c r="U29" s="812"/>
      <c r="V29" s="812"/>
      <c r="W29" s="812"/>
      <c r="X29" s="812"/>
      <c r="Y29" s="812"/>
      <c r="Z29" s="812"/>
      <c r="AA29" s="812"/>
      <c r="AB29" s="812"/>
      <c r="AC29" s="812"/>
      <c r="AD29" s="812"/>
      <c r="AE29" s="812"/>
      <c r="AF29" s="812"/>
      <c r="AG29" s="812"/>
      <c r="AH29" s="812"/>
      <c r="AI29" s="812"/>
      <c r="AJ29" s="812"/>
      <c r="AK29" s="812"/>
      <c r="AL29" s="812"/>
      <c r="AM29" s="812"/>
      <c r="AN29" s="812"/>
      <c r="AO29" s="812"/>
      <c r="AP29" s="812"/>
      <c r="AQ29" s="812"/>
      <c r="AR29" s="812"/>
      <c r="AS29" s="812"/>
      <c r="AT29" s="812"/>
      <c r="AU29" s="812"/>
      <c r="AV29" s="812"/>
      <c r="AW29" s="812"/>
      <c r="AX29" s="812"/>
      <c r="AY29" s="812"/>
      <c r="AZ29" s="812"/>
      <c r="BA29" s="812"/>
      <c r="BB29" s="812"/>
      <c r="BC29" s="812"/>
      <c r="BD29" s="812"/>
    </row>
    <row r="30" spans="1:56" s="838" customFormat="1" ht="14.45">
      <c r="A30"/>
      <c r="B30" s="823" t="s">
        <v>373</v>
      </c>
      <c r="C30" s="823"/>
      <c r="D30" s="837"/>
      <c r="E30" s="837"/>
      <c r="F30" s="837"/>
      <c r="G30" s="837"/>
      <c r="H30" s="837"/>
      <c r="I30" s="837"/>
      <c r="J30" s="837"/>
      <c r="K30" s="837"/>
      <c r="L30" s="837"/>
      <c r="M30" s="837"/>
      <c r="N30" s="837"/>
      <c r="O30" s="837"/>
      <c r="P30" s="837"/>
      <c r="Q30" s="837"/>
      <c r="R30" s="812"/>
    </row>
    <row r="31" spans="1:56" customFormat="1" ht="27.95">
      <c r="A31" s="812"/>
      <c r="B31" s="839" t="s">
        <v>97</v>
      </c>
      <c r="C31" s="839" t="s">
        <v>374</v>
      </c>
      <c r="D31" s="840" t="s">
        <v>354</v>
      </c>
      <c r="E31" s="840" t="s">
        <v>355</v>
      </c>
      <c r="F31" s="825" t="s">
        <v>375</v>
      </c>
      <c r="G31" s="825" t="s">
        <v>357</v>
      </c>
      <c r="H31" s="825" t="s">
        <v>358</v>
      </c>
      <c r="I31" s="825" t="s">
        <v>359</v>
      </c>
      <c r="J31" s="825" t="s">
        <v>360</v>
      </c>
      <c r="K31" s="840" t="s">
        <v>222</v>
      </c>
      <c r="L31" s="840" t="s">
        <v>361</v>
      </c>
      <c r="M31" s="840" t="s">
        <v>362</v>
      </c>
      <c r="N31" s="840" t="s">
        <v>363</v>
      </c>
      <c r="O31" s="840" t="s">
        <v>364</v>
      </c>
      <c r="P31" s="840" t="s">
        <v>365</v>
      </c>
      <c r="Q31" s="840" t="s">
        <v>366</v>
      </c>
      <c r="R31" s="841" t="s">
        <v>367</v>
      </c>
      <c r="S31" s="812"/>
      <c r="T31" s="812"/>
      <c r="U31" s="812"/>
      <c r="V31" s="812"/>
      <c r="W31" s="812"/>
      <c r="X31" s="812"/>
      <c r="Y31" s="812"/>
      <c r="Z31" s="812"/>
      <c r="AA31" s="812"/>
      <c r="AB31" s="812"/>
      <c r="AC31" s="812"/>
      <c r="AD31" s="812"/>
      <c r="AE31" s="812"/>
      <c r="AF31" s="812"/>
      <c r="AG31" s="812"/>
      <c r="AH31" s="812"/>
      <c r="AI31" s="812"/>
      <c r="AJ31" s="812"/>
      <c r="AK31" s="812"/>
      <c r="AL31" s="812"/>
      <c r="AM31" s="812"/>
      <c r="AN31" s="812"/>
      <c r="AO31" s="812"/>
      <c r="AP31" s="812"/>
      <c r="AQ31" s="812"/>
      <c r="AR31" s="812"/>
      <c r="AS31" s="812"/>
      <c r="AT31" s="812"/>
      <c r="AU31" s="812"/>
      <c r="AV31" s="812"/>
      <c r="AW31" s="812"/>
      <c r="AX31" s="812"/>
      <c r="AY31" s="812"/>
      <c r="AZ31" s="812"/>
      <c r="BA31" s="812"/>
      <c r="BB31" s="812"/>
      <c r="BC31" s="812"/>
      <c r="BD31" s="812"/>
    </row>
    <row r="32" spans="1:56" customFormat="1" ht="14.45">
      <c r="A32" s="842" t="s">
        <v>376</v>
      </c>
      <c r="B32" s="843" t="s">
        <v>377</v>
      </c>
      <c r="C32" s="843" t="s">
        <v>378</v>
      </c>
      <c r="D32" s="835" t="s">
        <v>368</v>
      </c>
      <c r="E32" s="844">
        <v>632</v>
      </c>
      <c r="F32" s="845">
        <v>740.09996789010302</v>
      </c>
      <c r="G32" s="845">
        <v>404.54009578165102</v>
      </c>
      <c r="H32" s="845">
        <v>215.86624132759701</v>
      </c>
      <c r="I32" s="845">
        <v>740.09996789010302</v>
      </c>
      <c r="J32" s="845">
        <v>500</v>
      </c>
      <c r="K32" s="845">
        <v>404.54009578165102</v>
      </c>
      <c r="L32" s="845">
        <v>701.08237685331801</v>
      </c>
      <c r="M32" s="845">
        <v>40</v>
      </c>
      <c r="N32" s="845">
        <v>985.80013768458002</v>
      </c>
      <c r="O32" s="845">
        <v>972.936640439906</v>
      </c>
      <c r="P32" s="845">
        <v>405.03054790458202</v>
      </c>
      <c r="Q32" s="845">
        <v>405.03054790458202</v>
      </c>
      <c r="R32" s="846">
        <v>405.03054790458202</v>
      </c>
      <c r="S32" s="812"/>
      <c r="T32" s="812"/>
      <c r="U32" s="812"/>
      <c r="V32" s="812"/>
      <c r="W32" s="812"/>
      <c r="X32" s="812"/>
      <c r="Y32" s="812"/>
      <c r="Z32" s="812"/>
      <c r="AA32" s="812"/>
      <c r="AB32" s="812"/>
      <c r="AC32" s="812"/>
      <c r="AD32" s="812"/>
      <c r="AE32" s="812"/>
      <c r="AF32" s="812"/>
      <c r="AG32" s="812"/>
      <c r="AH32" s="812"/>
      <c r="AI32" s="812"/>
      <c r="AJ32" s="812"/>
      <c r="AK32" s="812"/>
      <c r="AL32" s="812"/>
      <c r="AM32" s="812"/>
      <c r="AN32" s="812"/>
      <c r="AO32" s="812"/>
      <c r="AP32" s="812"/>
      <c r="AQ32" s="812"/>
      <c r="AR32" s="812"/>
      <c r="AS32" s="812"/>
      <c r="AT32" s="812"/>
      <c r="AU32" s="812"/>
      <c r="AV32" s="812"/>
      <c r="AW32" s="812"/>
      <c r="AX32" s="812"/>
      <c r="AY32" s="812"/>
      <c r="AZ32" s="812"/>
      <c r="BA32" s="812"/>
      <c r="BB32" s="812"/>
      <c r="BC32" s="812"/>
      <c r="BD32" s="812"/>
    </row>
    <row r="33" spans="1:56" customFormat="1" ht="14.45">
      <c r="A33" s="842" t="s">
        <v>376</v>
      </c>
      <c r="B33" s="843" t="s">
        <v>377</v>
      </c>
      <c r="C33" s="843" t="s">
        <v>378</v>
      </c>
      <c r="D33" s="835" t="s">
        <v>369</v>
      </c>
      <c r="E33" s="844">
        <v>300</v>
      </c>
      <c r="F33" s="844">
        <v>500</v>
      </c>
      <c r="G33" s="844">
        <v>260</v>
      </c>
      <c r="H33" s="844">
        <v>145.84</v>
      </c>
      <c r="I33" s="844">
        <v>351.32</v>
      </c>
      <c r="J33" s="844">
        <v>237.35</v>
      </c>
      <c r="K33" s="844">
        <v>273.31</v>
      </c>
      <c r="L33" s="844">
        <v>332.8</v>
      </c>
      <c r="M33" s="844">
        <v>27.02</v>
      </c>
      <c r="N33" s="844">
        <v>467.95</v>
      </c>
      <c r="O33" s="844">
        <v>657.22</v>
      </c>
      <c r="P33" s="844">
        <v>192.26</v>
      </c>
      <c r="Q33" s="844">
        <v>273.60000000000002</v>
      </c>
      <c r="R33" s="847">
        <v>192.26</v>
      </c>
      <c r="S33" s="812"/>
      <c r="T33" s="812"/>
      <c r="U33" s="812"/>
      <c r="V33" s="812"/>
      <c r="W33" s="812"/>
      <c r="X33" s="812"/>
      <c r="Y33" s="812"/>
      <c r="Z33" s="812"/>
      <c r="AA33" s="812"/>
      <c r="AB33" s="812"/>
      <c r="AC33" s="812"/>
      <c r="AD33" s="812"/>
      <c r="AE33" s="812"/>
      <c r="AF33" s="812"/>
      <c r="AG33" s="812"/>
      <c r="AH33" s="812"/>
      <c r="AI33" s="812"/>
      <c r="AJ33" s="812"/>
      <c r="AK33" s="812"/>
      <c r="AL33" s="812"/>
      <c r="AM33" s="812"/>
      <c r="AN33" s="812"/>
      <c r="AO33" s="812"/>
      <c r="AP33" s="812"/>
      <c r="AQ33" s="812"/>
      <c r="AR33" s="812"/>
      <c r="AS33" s="812"/>
      <c r="AT33" s="812"/>
      <c r="AU33" s="812"/>
      <c r="AV33" s="812"/>
      <c r="AW33" s="812"/>
      <c r="AX33" s="812"/>
      <c r="AY33" s="812"/>
      <c r="AZ33" s="812"/>
      <c r="BA33" s="812"/>
      <c r="BB33" s="812"/>
      <c r="BC33" s="812"/>
      <c r="BD33" s="812"/>
    </row>
    <row r="34" spans="1:56" customFormat="1" ht="14.45">
      <c r="A34" s="842" t="s">
        <v>376</v>
      </c>
      <c r="B34" s="843" t="s">
        <v>377</v>
      </c>
      <c r="C34" s="843" t="s">
        <v>378</v>
      </c>
      <c r="D34" s="835" t="s">
        <v>370</v>
      </c>
      <c r="E34" s="844">
        <v>450</v>
      </c>
      <c r="F34" s="844">
        <v>625</v>
      </c>
      <c r="G34" s="844">
        <v>75</v>
      </c>
      <c r="H34" s="844">
        <v>98.53</v>
      </c>
      <c r="I34" s="844">
        <v>166.77</v>
      </c>
      <c r="J34" s="844">
        <v>112.67</v>
      </c>
      <c r="K34" s="844">
        <v>184.65</v>
      </c>
      <c r="L34" s="844">
        <v>157.97999999999999</v>
      </c>
      <c r="M34" s="844">
        <v>18.25</v>
      </c>
      <c r="N34" s="844">
        <v>222.13</v>
      </c>
      <c r="O34" s="844">
        <v>443.95</v>
      </c>
      <c r="P34" s="844">
        <v>91.26</v>
      </c>
      <c r="Q34" s="844">
        <v>184.82</v>
      </c>
      <c r="R34" s="847">
        <v>91.26</v>
      </c>
      <c r="S34" s="812"/>
      <c r="T34" s="812"/>
      <c r="U34" s="812"/>
      <c r="V34" s="812"/>
      <c r="W34" s="812"/>
      <c r="X34" s="812"/>
      <c r="Y34" s="812"/>
      <c r="Z34" s="812"/>
      <c r="AA34" s="812"/>
      <c r="AB34" s="812"/>
      <c r="AC34" s="812"/>
      <c r="AD34" s="812"/>
      <c r="AE34" s="812"/>
      <c r="AF34" s="812"/>
      <c r="AG34" s="812"/>
      <c r="AH34" s="812"/>
      <c r="AI34" s="812"/>
      <c r="AJ34" s="812"/>
      <c r="AK34" s="812"/>
      <c r="AL34" s="812"/>
      <c r="AM34" s="812"/>
      <c r="AN34" s="812"/>
      <c r="AO34" s="812"/>
      <c r="AP34" s="812"/>
      <c r="AQ34" s="812"/>
      <c r="AR34" s="812"/>
      <c r="AS34" s="812"/>
      <c r="AT34" s="812"/>
      <c r="AU34" s="812"/>
      <c r="AV34" s="812"/>
      <c r="AW34" s="812"/>
      <c r="AX34" s="812"/>
      <c r="AY34" s="812"/>
      <c r="AZ34" s="812"/>
      <c r="BA34" s="812"/>
      <c r="BB34" s="812"/>
      <c r="BC34" s="812"/>
      <c r="BD34" s="812"/>
    </row>
    <row r="35" spans="1:56" customFormat="1" ht="14.45">
      <c r="A35" s="842" t="s">
        <v>376</v>
      </c>
      <c r="B35" s="843" t="s">
        <v>377</v>
      </c>
      <c r="C35" s="843" t="s">
        <v>378</v>
      </c>
      <c r="D35" s="835" t="s">
        <v>371</v>
      </c>
      <c r="E35" s="844">
        <v>750</v>
      </c>
      <c r="F35" s="844">
        <v>1000</v>
      </c>
      <c r="G35" s="844">
        <v>90</v>
      </c>
      <c r="H35" s="844">
        <v>66.569999999999993</v>
      </c>
      <c r="I35" s="844">
        <v>79.16</v>
      </c>
      <c r="J35" s="844">
        <v>53.48</v>
      </c>
      <c r="K35" s="844">
        <v>124.75</v>
      </c>
      <c r="L35" s="844">
        <v>74.989999999999995</v>
      </c>
      <c r="M35" s="844">
        <v>12.33</v>
      </c>
      <c r="N35" s="844">
        <v>105.44</v>
      </c>
      <c r="O35" s="844">
        <v>299.89</v>
      </c>
      <c r="P35" s="844">
        <v>43.32</v>
      </c>
      <c r="Q35" s="844">
        <v>124.85</v>
      </c>
      <c r="R35" s="847">
        <v>43.32</v>
      </c>
      <c r="S35" s="812"/>
      <c r="T35" s="812"/>
      <c r="U35" s="812"/>
      <c r="V35" s="812"/>
      <c r="W35" s="812"/>
      <c r="X35" s="812"/>
      <c r="Y35" s="812"/>
      <c r="Z35" s="812"/>
      <c r="AA35" s="812"/>
      <c r="AB35" s="812"/>
      <c r="AC35" s="812"/>
      <c r="AD35" s="812"/>
      <c r="AE35" s="812"/>
      <c r="AF35" s="812"/>
      <c r="AG35" s="812"/>
      <c r="AH35" s="812"/>
      <c r="AI35" s="812"/>
      <c r="AJ35" s="812"/>
      <c r="AK35" s="812"/>
      <c r="AL35" s="812"/>
      <c r="AM35" s="812"/>
      <c r="AN35" s="812"/>
      <c r="AO35" s="812"/>
      <c r="AP35" s="812"/>
      <c r="AQ35" s="812"/>
      <c r="AR35" s="812"/>
      <c r="AS35" s="812"/>
      <c r="AT35" s="812"/>
      <c r="AU35" s="812"/>
      <c r="AV35" s="812"/>
      <c r="AW35" s="812"/>
      <c r="AX35" s="812"/>
      <c r="AY35" s="812"/>
      <c r="AZ35" s="812"/>
      <c r="BA35" s="812"/>
      <c r="BB35" s="812"/>
      <c r="BC35" s="812"/>
      <c r="BD35" s="812"/>
    </row>
    <row r="36" spans="1:56" customFormat="1" ht="14.45">
      <c r="A36" s="812"/>
      <c r="B36" s="848"/>
      <c r="C36" s="848"/>
      <c r="D36" s="849"/>
      <c r="E36" s="850"/>
      <c r="F36" s="850"/>
      <c r="G36" s="850"/>
      <c r="H36" s="850"/>
      <c r="I36" s="850"/>
      <c r="J36" s="850"/>
      <c r="K36" s="850"/>
      <c r="L36" s="850"/>
      <c r="M36" s="850"/>
      <c r="N36" s="850"/>
      <c r="O36" s="850"/>
      <c r="P36" s="850"/>
      <c r="Q36" s="850"/>
      <c r="R36" s="851"/>
      <c r="S36" s="812"/>
      <c r="T36" s="812"/>
      <c r="U36" s="812"/>
      <c r="V36" s="812"/>
      <c r="W36" s="812"/>
      <c r="X36" s="812"/>
      <c r="Y36" s="812"/>
      <c r="Z36" s="812"/>
      <c r="AA36" s="812"/>
      <c r="AB36" s="812"/>
      <c r="AC36" s="812"/>
      <c r="AD36" s="812"/>
      <c r="AE36" s="812"/>
      <c r="AF36" s="812"/>
      <c r="AG36" s="812"/>
      <c r="AH36" s="812"/>
      <c r="AI36" s="812"/>
      <c r="AJ36" s="812"/>
      <c r="AK36" s="812"/>
      <c r="AL36" s="812"/>
      <c r="AM36" s="812"/>
      <c r="AN36" s="812"/>
      <c r="AO36" s="812"/>
      <c r="AP36" s="812"/>
      <c r="AQ36" s="812"/>
      <c r="AR36" s="812"/>
      <c r="AS36" s="812"/>
      <c r="AT36" s="812"/>
      <c r="AU36" s="812"/>
      <c r="AV36" s="812"/>
      <c r="AW36" s="812"/>
      <c r="AX36" s="812"/>
      <c r="AY36" s="812"/>
      <c r="AZ36" s="812"/>
      <c r="BA36" s="812"/>
      <c r="BB36" s="812"/>
      <c r="BC36" s="812"/>
      <c r="BD36" s="812"/>
    </row>
    <row r="37" spans="1:56" customFormat="1" ht="14.45">
      <c r="A37" s="812"/>
      <c r="B37" s="525"/>
      <c r="C37" s="525"/>
      <c r="D37" s="525"/>
      <c r="E37" s="852"/>
      <c r="F37" s="852"/>
      <c r="G37" s="852"/>
      <c r="H37" s="852"/>
      <c r="I37" s="852"/>
      <c r="J37" s="852"/>
      <c r="K37" s="852"/>
      <c r="L37" s="852"/>
      <c r="M37" s="852"/>
      <c r="N37" s="852"/>
      <c r="O37" s="852"/>
      <c r="P37" s="852"/>
      <c r="Q37" s="852"/>
      <c r="R37" s="852"/>
      <c r="S37" s="812"/>
      <c r="T37" s="812"/>
      <c r="U37" s="812"/>
      <c r="V37" s="812"/>
      <c r="W37" s="812"/>
      <c r="X37" s="812"/>
      <c r="Y37" s="812"/>
      <c r="Z37" s="812"/>
      <c r="AA37" s="812"/>
      <c r="AB37" s="812"/>
      <c r="AC37" s="812"/>
      <c r="AD37" s="812"/>
      <c r="AE37" s="812"/>
      <c r="AF37" s="812"/>
      <c r="AG37" s="812"/>
      <c r="AH37" s="812"/>
      <c r="AI37" s="812"/>
      <c r="AJ37" s="812"/>
      <c r="AK37" s="812"/>
      <c r="AL37" s="812"/>
      <c r="AM37" s="812"/>
      <c r="AN37" s="812"/>
      <c r="AO37" s="812"/>
      <c r="AP37" s="812"/>
      <c r="AQ37" s="812"/>
      <c r="AR37" s="812"/>
      <c r="AS37" s="812"/>
      <c r="AT37" s="812"/>
      <c r="AU37" s="812"/>
      <c r="AV37" s="812"/>
      <c r="AW37" s="812"/>
      <c r="AX37" s="812"/>
      <c r="AY37" s="812"/>
      <c r="AZ37" s="812"/>
      <c r="BA37" s="812"/>
      <c r="BB37" s="812"/>
      <c r="BC37" s="812"/>
      <c r="BD37" s="812"/>
    </row>
    <row r="38" spans="1:56" customFormat="1" ht="14.45">
      <c r="A38" s="812"/>
      <c r="B38" s="525"/>
      <c r="C38" s="525"/>
      <c r="D38" s="525"/>
      <c r="E38" s="525"/>
      <c r="F38" s="525"/>
      <c r="G38" s="525"/>
      <c r="H38" s="525"/>
      <c r="I38" s="525"/>
      <c r="J38" s="525"/>
      <c r="K38" s="525"/>
      <c r="L38" s="525"/>
      <c r="M38" s="525"/>
      <c r="N38" s="525"/>
      <c r="O38" s="525"/>
      <c r="P38" s="525"/>
      <c r="Q38" s="525"/>
      <c r="R38" s="525"/>
      <c r="S38" s="812"/>
      <c r="T38" s="812"/>
      <c r="U38" s="812"/>
      <c r="V38" s="812"/>
      <c r="W38" s="812"/>
      <c r="X38" s="812"/>
      <c r="Y38" s="812"/>
      <c r="Z38" s="812"/>
      <c r="AA38" s="812"/>
      <c r="AB38" s="812"/>
      <c r="AC38" s="812"/>
      <c r="AD38" s="812"/>
      <c r="AE38" s="812"/>
      <c r="AF38" s="812"/>
      <c r="AG38" s="812"/>
      <c r="AH38" s="812"/>
      <c r="AI38" s="812"/>
      <c r="AJ38" s="812"/>
      <c r="AK38" s="812"/>
      <c r="AL38" s="812"/>
      <c r="AM38" s="812"/>
      <c r="AN38" s="812"/>
      <c r="AO38" s="812"/>
      <c r="AP38" s="812"/>
      <c r="AQ38" s="812"/>
      <c r="AR38" s="812"/>
      <c r="AS38" s="812"/>
      <c r="AT38" s="812"/>
      <c r="AU38" s="812"/>
      <c r="AV38" s="812"/>
      <c r="AW38" s="812"/>
      <c r="AX38" s="812"/>
      <c r="AY38" s="812"/>
      <c r="AZ38" s="812"/>
      <c r="BA38" s="812"/>
      <c r="BB38" s="812"/>
      <c r="BC38" s="812"/>
      <c r="BD38" s="812"/>
    </row>
    <row r="39" spans="1:56" customFormat="1" ht="14.45">
      <c r="A39" s="812"/>
      <c r="B39" s="853"/>
      <c r="C39" s="853"/>
      <c r="D39" s="812"/>
      <c r="E39" s="812"/>
      <c r="F39" s="812"/>
      <c r="G39" s="812"/>
      <c r="H39" s="812"/>
      <c r="I39" s="812"/>
      <c r="J39" s="812"/>
      <c r="K39" s="812"/>
      <c r="L39" s="812"/>
      <c r="M39" s="812"/>
      <c r="N39" s="812"/>
      <c r="O39" s="812"/>
      <c r="P39" s="812"/>
      <c r="Q39" s="812"/>
      <c r="R39" s="812"/>
      <c r="S39" s="812"/>
      <c r="T39" s="812"/>
      <c r="U39" s="812"/>
      <c r="V39" s="812"/>
      <c r="W39" s="812"/>
      <c r="X39" s="812"/>
      <c r="Y39" s="812"/>
      <c r="Z39" s="812"/>
      <c r="AA39" s="812"/>
      <c r="AB39" s="812"/>
      <c r="AC39" s="812"/>
      <c r="AD39" s="812"/>
      <c r="AE39" s="812"/>
      <c r="AF39" s="812"/>
      <c r="AG39" s="812"/>
      <c r="AH39" s="812"/>
      <c r="AI39" s="812"/>
      <c r="AJ39" s="812"/>
      <c r="AK39" s="812"/>
      <c r="AL39" s="812"/>
      <c r="AM39" s="812"/>
      <c r="AN39" s="812"/>
      <c r="AO39" s="812"/>
      <c r="AP39" s="812"/>
      <c r="AQ39" s="812"/>
      <c r="AR39" s="812"/>
      <c r="AS39" s="812"/>
      <c r="AT39" s="812"/>
      <c r="AU39" s="812"/>
      <c r="AV39" s="812"/>
      <c r="AW39" s="812"/>
      <c r="AX39" s="812"/>
      <c r="AY39" s="812"/>
      <c r="AZ39" s="812"/>
      <c r="BA39" s="812"/>
      <c r="BB39" s="812"/>
      <c r="BC39" s="812"/>
      <c r="BD39" s="812"/>
    </row>
    <row r="40" spans="1:56" customFormat="1" ht="14.45">
      <c r="A40" s="812"/>
      <c r="B40" s="817"/>
      <c r="C40" s="817"/>
      <c r="D40" s="525"/>
      <c r="E40" s="812"/>
      <c r="F40" s="812"/>
      <c r="G40" s="525"/>
      <c r="H40" s="525"/>
      <c r="I40" s="525"/>
      <c r="J40" s="525"/>
      <c r="K40" s="525"/>
      <c r="L40" s="812"/>
      <c r="M40" s="812"/>
      <c r="N40" s="812"/>
      <c r="O40" s="812"/>
      <c r="P40" s="812"/>
      <c r="Q40" s="812"/>
      <c r="R40" s="812"/>
      <c r="S40" s="812"/>
      <c r="T40" s="812"/>
      <c r="U40" s="812"/>
      <c r="V40" s="812"/>
      <c r="W40" s="812"/>
      <c r="X40" s="812"/>
      <c r="Y40" s="812"/>
      <c r="Z40" s="812"/>
      <c r="AA40" s="812"/>
      <c r="AB40" s="812"/>
      <c r="AC40" s="812"/>
      <c r="AD40" s="812"/>
      <c r="AE40" s="812"/>
      <c r="AF40" s="812"/>
      <c r="AG40" s="812"/>
      <c r="AH40" s="812"/>
      <c r="AI40" s="812"/>
      <c r="AJ40" s="812"/>
      <c r="AK40" s="812"/>
      <c r="AL40" s="812"/>
      <c r="AM40" s="812"/>
      <c r="AN40" s="812"/>
      <c r="AO40" s="812"/>
      <c r="AP40" s="812"/>
      <c r="AQ40" s="812"/>
      <c r="AR40" s="812"/>
      <c r="AS40" s="812"/>
      <c r="AT40" s="812"/>
      <c r="AU40" s="812"/>
      <c r="AV40" s="812"/>
      <c r="AW40" s="812"/>
      <c r="AX40" s="812"/>
      <c r="AY40" s="812"/>
      <c r="AZ40" s="812"/>
      <c r="BA40" s="812"/>
      <c r="BB40" s="812"/>
      <c r="BC40" s="812"/>
      <c r="BD40" s="812"/>
    </row>
    <row r="41" spans="1:56" customFormat="1" ht="14.45">
      <c r="A41" s="812"/>
      <c r="B41" s="817"/>
      <c r="C41" s="817"/>
      <c r="D41" s="812"/>
      <c r="E41" s="812"/>
      <c r="F41" s="812"/>
      <c r="G41" s="812"/>
      <c r="H41" s="812"/>
      <c r="I41" s="812"/>
      <c r="J41" s="812"/>
      <c r="K41" s="812"/>
      <c r="L41" s="812"/>
      <c r="M41" s="812"/>
      <c r="N41" s="812"/>
      <c r="O41" s="812"/>
      <c r="P41" s="812"/>
      <c r="Q41" s="812"/>
      <c r="R41" s="812"/>
      <c r="S41" s="812"/>
      <c r="T41" s="812"/>
      <c r="U41" s="812"/>
      <c r="V41" s="812"/>
      <c r="W41" s="812"/>
      <c r="X41" s="812"/>
      <c r="Y41" s="812"/>
      <c r="Z41" s="812"/>
      <c r="AA41" s="812"/>
      <c r="AB41" s="812"/>
      <c r="AC41" s="812"/>
      <c r="AD41" s="812"/>
      <c r="AE41" s="812"/>
      <c r="AF41" s="812"/>
      <c r="AG41" s="812"/>
      <c r="AH41" s="812"/>
      <c r="AI41" s="812"/>
      <c r="AJ41" s="812"/>
      <c r="AK41" s="812"/>
      <c r="AL41" s="812"/>
      <c r="AM41" s="812"/>
      <c r="AN41" s="812"/>
      <c r="AO41" s="812"/>
      <c r="AP41" s="812"/>
      <c r="AQ41" s="812"/>
      <c r="AR41" s="812"/>
      <c r="AS41" s="812"/>
      <c r="AT41" s="812"/>
      <c r="AU41" s="812"/>
      <c r="AV41" s="812"/>
      <c r="AW41" s="812"/>
      <c r="AX41" s="812"/>
      <c r="AY41" s="812"/>
      <c r="AZ41" s="812"/>
      <c r="BA41" s="812"/>
      <c r="BB41" s="812"/>
      <c r="BC41" s="812"/>
      <c r="BD41" s="812"/>
    </row>
    <row r="42" spans="1:56" customFormat="1" ht="14.45">
      <c r="A42" s="812"/>
      <c r="B42" s="817"/>
      <c r="C42" s="817"/>
      <c r="D42" s="812"/>
      <c r="E42" s="812"/>
      <c r="F42" s="812"/>
      <c r="G42" s="812"/>
      <c r="H42" s="812"/>
      <c r="I42" s="812"/>
      <c r="J42" s="812"/>
      <c r="K42" s="812"/>
      <c r="L42" s="812"/>
      <c r="M42" s="812"/>
      <c r="N42" s="812"/>
      <c r="O42" s="812"/>
      <c r="P42" s="812"/>
      <c r="Q42" s="812"/>
      <c r="R42" s="812"/>
      <c r="S42" s="812"/>
      <c r="T42" s="812"/>
      <c r="U42" s="812"/>
      <c r="V42" s="812"/>
      <c r="W42" s="812"/>
      <c r="X42" s="812"/>
      <c r="Y42" s="812"/>
      <c r="Z42" s="812"/>
      <c r="AA42" s="812"/>
      <c r="AB42" s="812"/>
      <c r="AC42" s="812"/>
      <c r="AD42" s="812"/>
      <c r="AE42" s="812"/>
      <c r="AF42" s="812"/>
      <c r="AG42" s="812"/>
      <c r="AH42" s="812"/>
      <c r="AI42" s="812"/>
      <c r="AJ42" s="812"/>
      <c r="AK42" s="812"/>
      <c r="AL42" s="812"/>
      <c r="AM42" s="812"/>
      <c r="AN42" s="812"/>
      <c r="AO42" s="812"/>
      <c r="AP42" s="812"/>
      <c r="AQ42" s="812"/>
      <c r="AR42" s="812"/>
      <c r="AS42" s="812"/>
      <c r="AT42" s="812"/>
      <c r="AU42" s="812"/>
      <c r="AV42" s="812"/>
      <c r="AW42" s="812"/>
      <c r="AX42" s="812"/>
      <c r="AY42" s="812"/>
      <c r="AZ42" s="812"/>
      <c r="BA42" s="812"/>
      <c r="BB42" s="812"/>
      <c r="BC42" s="812"/>
      <c r="BD42" s="812"/>
    </row>
    <row r="43" spans="1:56" customFormat="1" ht="14.45">
      <c r="A43" s="812"/>
      <c r="B43" s="817"/>
      <c r="C43" s="817"/>
      <c r="D43" s="812"/>
      <c r="E43" s="812"/>
      <c r="F43" s="812"/>
      <c r="G43" s="812"/>
      <c r="H43" s="812"/>
      <c r="I43" s="812"/>
      <c r="J43" s="812"/>
      <c r="K43" s="812"/>
      <c r="L43" s="812"/>
      <c r="M43" s="812"/>
      <c r="N43" s="812"/>
      <c r="O43" s="812"/>
      <c r="P43" s="812"/>
      <c r="Q43" s="812"/>
      <c r="R43" s="812"/>
      <c r="S43" s="812"/>
      <c r="T43" s="812"/>
      <c r="U43" s="812"/>
      <c r="V43" s="812"/>
      <c r="W43" s="812"/>
      <c r="X43" s="812"/>
      <c r="Y43" s="812"/>
      <c r="Z43" s="812"/>
      <c r="AA43" s="812"/>
      <c r="AB43" s="812"/>
      <c r="AC43" s="812"/>
      <c r="AD43" s="812"/>
      <c r="AE43" s="812"/>
      <c r="AF43" s="812"/>
      <c r="AG43" s="812"/>
      <c r="AH43" s="812"/>
      <c r="AI43" s="812"/>
      <c r="AJ43" s="812"/>
      <c r="AK43" s="812"/>
      <c r="AL43" s="812"/>
      <c r="AM43" s="812"/>
      <c r="AN43" s="812"/>
      <c r="AO43" s="812"/>
      <c r="AP43" s="812"/>
      <c r="AQ43" s="812"/>
      <c r="AR43" s="812"/>
      <c r="AS43" s="812"/>
      <c r="AT43" s="812"/>
      <c r="AU43" s="812"/>
      <c r="AV43" s="812"/>
      <c r="AW43" s="812"/>
      <c r="AX43" s="812"/>
      <c r="AY43" s="812"/>
      <c r="AZ43" s="812"/>
      <c r="BA43" s="812"/>
      <c r="BB43" s="812"/>
      <c r="BC43" s="812"/>
      <c r="BD43" s="812"/>
    </row>
    <row r="44" spans="1:56" customFormat="1" ht="14.45">
      <c r="A44" s="812"/>
      <c r="B44" s="817"/>
      <c r="C44" s="817"/>
      <c r="D44" s="812"/>
      <c r="E44" s="812"/>
      <c r="F44" s="812"/>
      <c r="G44" s="812"/>
      <c r="H44" s="812"/>
      <c r="I44" s="812"/>
      <c r="J44" s="812"/>
      <c r="K44" s="812"/>
      <c r="L44" s="854"/>
      <c r="M44" s="854"/>
      <c r="N44" s="812"/>
      <c r="O44" s="812"/>
      <c r="P44" s="812"/>
      <c r="Q44" s="812"/>
      <c r="R44" s="812"/>
      <c r="S44" s="812"/>
      <c r="T44" s="812"/>
      <c r="U44" s="812"/>
      <c r="V44" s="812"/>
      <c r="W44" s="812"/>
      <c r="X44" s="812"/>
      <c r="Y44" s="812"/>
      <c r="Z44" s="812"/>
      <c r="AA44" s="812"/>
      <c r="AB44" s="812"/>
      <c r="AC44" s="812"/>
      <c r="AD44" s="812"/>
      <c r="AE44" s="812"/>
      <c r="AF44" s="812"/>
      <c r="AG44" s="812"/>
      <c r="AH44" s="812"/>
      <c r="AI44" s="812"/>
      <c r="AJ44" s="812"/>
      <c r="AK44" s="812"/>
      <c r="AL44" s="812"/>
      <c r="AM44" s="812"/>
      <c r="AN44" s="812"/>
      <c r="AO44" s="812"/>
      <c r="AP44" s="812"/>
      <c r="AQ44" s="812"/>
      <c r="AR44" s="812"/>
      <c r="AS44" s="812"/>
      <c r="AT44" s="812"/>
      <c r="AU44" s="812"/>
      <c r="AV44" s="812"/>
      <c r="AW44" s="812"/>
      <c r="AX44" s="812"/>
      <c r="AY44" s="812"/>
      <c r="AZ44" s="812"/>
      <c r="BA44" s="812"/>
      <c r="BB44" s="812"/>
      <c r="BC44" s="812"/>
      <c r="BD44" s="812"/>
    </row>
    <row r="45" spans="1:56" customFormat="1" ht="14.45">
      <c r="A45" s="812"/>
      <c r="B45" s="855"/>
      <c r="C45" s="855"/>
      <c r="D45" s="812"/>
      <c r="E45" s="812"/>
      <c r="F45" s="812"/>
      <c r="G45" s="812"/>
      <c r="H45" s="812"/>
      <c r="I45" s="812"/>
      <c r="J45" s="812"/>
      <c r="K45" s="812"/>
      <c r="L45" s="812"/>
      <c r="M45" s="812"/>
      <c r="N45" s="812"/>
      <c r="O45" s="812"/>
      <c r="P45" s="812"/>
      <c r="Q45" s="812"/>
      <c r="R45" s="812"/>
      <c r="S45" s="812"/>
      <c r="T45" s="812"/>
      <c r="U45" s="812"/>
      <c r="V45" s="812"/>
      <c r="W45" s="812"/>
      <c r="X45" s="812"/>
      <c r="Y45" s="812"/>
      <c r="Z45" s="812"/>
      <c r="AA45" s="812"/>
      <c r="AB45" s="812"/>
      <c r="AC45" s="812"/>
      <c r="AD45" s="812"/>
      <c r="AE45" s="812"/>
      <c r="AF45" s="812"/>
      <c r="AG45" s="812"/>
      <c r="AH45" s="812"/>
      <c r="AI45" s="812"/>
      <c r="AJ45" s="812"/>
      <c r="AK45" s="812"/>
      <c r="AL45" s="812"/>
      <c r="AM45" s="812"/>
      <c r="AN45" s="812"/>
      <c r="AO45" s="812"/>
      <c r="AP45" s="812"/>
      <c r="AQ45" s="812"/>
      <c r="AR45" s="812"/>
      <c r="AS45" s="812"/>
      <c r="AT45" s="812"/>
      <c r="AU45" s="812"/>
      <c r="AV45" s="812"/>
      <c r="AW45" s="812"/>
      <c r="AX45" s="812"/>
      <c r="AY45" s="812"/>
      <c r="AZ45" s="812"/>
      <c r="BA45" s="812"/>
      <c r="BB45" s="812"/>
      <c r="BC45" s="812"/>
      <c r="BD45" s="812"/>
    </row>
    <row r="46" spans="1:56" customFormat="1" ht="14.45">
      <c r="A46" s="812"/>
      <c r="B46" s="812"/>
      <c r="C46" s="812"/>
      <c r="D46" s="812"/>
      <c r="E46" s="812"/>
      <c r="F46" s="812"/>
      <c r="G46" s="812"/>
      <c r="H46" s="812"/>
      <c r="I46" s="812"/>
      <c r="J46" s="812"/>
      <c r="K46" s="812"/>
      <c r="L46" s="812"/>
      <c r="M46" s="812"/>
      <c r="N46" s="812"/>
      <c r="O46" s="812"/>
      <c r="P46" s="812"/>
      <c r="Q46" s="812"/>
      <c r="R46" s="812"/>
      <c r="S46" s="812"/>
      <c r="T46" s="812"/>
      <c r="U46" s="812"/>
      <c r="V46" s="812"/>
      <c r="W46" s="812"/>
      <c r="X46" s="812"/>
      <c r="Y46" s="812"/>
      <c r="Z46" s="812"/>
      <c r="AA46" s="812"/>
      <c r="AB46" s="812"/>
      <c r="AC46" s="812"/>
      <c r="AD46" s="812"/>
      <c r="AE46" s="812"/>
      <c r="AF46" s="812"/>
      <c r="AG46" s="812"/>
      <c r="AH46" s="812"/>
      <c r="AI46" s="812"/>
      <c r="AJ46" s="812"/>
      <c r="AK46" s="812"/>
      <c r="AL46" s="812"/>
      <c r="AM46" s="812"/>
      <c r="AN46" s="812"/>
      <c r="AO46" s="812"/>
      <c r="AP46" s="812"/>
      <c r="AQ46" s="812"/>
      <c r="AR46" s="812"/>
      <c r="AS46" s="812"/>
      <c r="AT46" s="812"/>
      <c r="AU46" s="812"/>
      <c r="AV46" s="812"/>
      <c r="AW46" s="812"/>
      <c r="AX46" s="812"/>
      <c r="AY46" s="812"/>
      <c r="AZ46" s="812"/>
      <c r="BA46" s="812"/>
      <c r="BB46" s="812"/>
      <c r="BC46" s="812"/>
      <c r="BD46" s="812"/>
    </row>
    <row r="47" spans="1:56" customFormat="1" ht="14.45">
      <c r="A47" s="812"/>
      <c r="B47" s="812"/>
      <c r="C47" s="812"/>
      <c r="D47" s="812"/>
      <c r="E47" s="812"/>
      <c r="F47" s="812"/>
      <c r="G47" s="812"/>
      <c r="H47" s="812"/>
      <c r="I47" s="812"/>
      <c r="J47" s="812"/>
      <c r="K47" s="812"/>
      <c r="L47" s="812"/>
      <c r="M47" s="812"/>
      <c r="N47" s="812"/>
      <c r="O47" s="812"/>
      <c r="P47" s="812"/>
      <c r="Q47" s="812"/>
      <c r="R47" s="812"/>
      <c r="S47" s="812"/>
      <c r="T47" s="812"/>
      <c r="U47" s="812"/>
      <c r="V47" s="812"/>
      <c r="W47" s="812"/>
      <c r="X47" s="812"/>
      <c r="Y47" s="812"/>
      <c r="Z47" s="812"/>
      <c r="AA47" s="812"/>
      <c r="AB47" s="812"/>
      <c r="AC47" s="812"/>
      <c r="AD47" s="812"/>
      <c r="AE47" s="812"/>
      <c r="AF47" s="812"/>
      <c r="AG47" s="812"/>
      <c r="AH47" s="812"/>
      <c r="AI47" s="812"/>
      <c r="AJ47" s="812"/>
      <c r="AK47" s="812"/>
      <c r="AL47" s="812"/>
      <c r="AM47" s="812"/>
      <c r="AN47" s="812"/>
      <c r="AO47" s="812"/>
      <c r="AP47" s="812"/>
      <c r="AQ47" s="812"/>
      <c r="AR47" s="812"/>
      <c r="AS47" s="812"/>
      <c r="AT47" s="812"/>
      <c r="AU47" s="812"/>
      <c r="AV47" s="812"/>
      <c r="AW47" s="812"/>
      <c r="AX47" s="812"/>
      <c r="AY47" s="812"/>
      <c r="AZ47" s="812"/>
      <c r="BA47" s="812"/>
      <c r="BB47" s="812"/>
      <c r="BC47" s="812"/>
      <c r="BD47" s="812"/>
    </row>
    <row r="48" spans="1:56" customFormat="1" ht="14.45">
      <c r="A48" s="812"/>
      <c r="B48" s="812"/>
      <c r="C48" s="812"/>
      <c r="D48" s="812"/>
      <c r="E48" s="812"/>
      <c r="F48" s="812"/>
      <c r="G48" s="812"/>
      <c r="H48" s="812"/>
      <c r="I48" s="812"/>
      <c r="J48" s="812"/>
      <c r="K48" s="812"/>
      <c r="L48" s="812"/>
      <c r="M48" s="812"/>
      <c r="N48" s="812"/>
      <c r="O48" s="812"/>
      <c r="P48" s="812"/>
      <c r="Q48" s="812"/>
      <c r="R48" s="812"/>
      <c r="S48" s="812"/>
      <c r="T48" s="812"/>
      <c r="U48" s="812"/>
      <c r="V48" s="812"/>
      <c r="W48" s="812"/>
      <c r="X48" s="812"/>
      <c r="Y48" s="812"/>
      <c r="Z48" s="812"/>
      <c r="AA48" s="812"/>
      <c r="AB48" s="812"/>
      <c r="AC48" s="812"/>
      <c r="AD48" s="812"/>
      <c r="AE48" s="812"/>
      <c r="AF48" s="812"/>
      <c r="AG48" s="812"/>
      <c r="AH48" s="812"/>
      <c r="AI48" s="812"/>
      <c r="AJ48" s="812"/>
      <c r="AK48" s="812"/>
      <c r="AL48" s="812"/>
      <c r="AM48" s="812"/>
      <c r="AN48" s="812"/>
      <c r="AO48" s="812"/>
      <c r="AP48" s="812"/>
      <c r="AQ48" s="812"/>
      <c r="AR48" s="812"/>
      <c r="AS48" s="812"/>
      <c r="AT48" s="812"/>
      <c r="AU48" s="812"/>
      <c r="AV48" s="812"/>
      <c r="AW48" s="812"/>
      <c r="AX48" s="812"/>
      <c r="AY48" s="812"/>
      <c r="AZ48" s="812"/>
      <c r="BA48" s="812"/>
      <c r="BB48" s="812"/>
      <c r="BC48" s="812"/>
      <c r="BD48" s="812"/>
    </row>
    <row r="49" spans="1:56" customFormat="1" ht="14.45">
      <c r="A49" s="812"/>
      <c r="B49" s="812"/>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812"/>
      <c r="AM49" s="812"/>
      <c r="AN49" s="812"/>
      <c r="AO49" s="812"/>
      <c r="AP49" s="812"/>
      <c r="AQ49" s="812"/>
      <c r="AR49" s="812"/>
      <c r="AS49" s="812"/>
      <c r="AT49" s="812"/>
      <c r="AU49" s="812"/>
      <c r="AV49" s="812"/>
      <c r="AW49" s="812"/>
      <c r="AX49" s="812"/>
      <c r="AY49" s="812"/>
      <c r="AZ49" s="812"/>
      <c r="BA49" s="812"/>
      <c r="BB49" s="812"/>
      <c r="BC49" s="812"/>
      <c r="BD49" s="812"/>
    </row>
    <row r="50" spans="1:56" customFormat="1" ht="14.45">
      <c r="A50" s="812"/>
      <c r="B50" s="812"/>
      <c r="C50" s="812"/>
      <c r="D50" s="812"/>
      <c r="E50" s="812"/>
      <c r="F50" s="812"/>
      <c r="G50" s="812"/>
      <c r="H50" s="812"/>
      <c r="I50" s="812"/>
      <c r="J50" s="812"/>
      <c r="K50" s="812"/>
      <c r="L50" s="812"/>
      <c r="M50" s="812"/>
      <c r="N50" s="812"/>
      <c r="O50" s="812"/>
      <c r="P50" s="812"/>
      <c r="Q50" s="812"/>
      <c r="R50" s="812"/>
      <c r="S50" s="812"/>
      <c r="T50" s="812"/>
      <c r="U50" s="812"/>
      <c r="V50" s="812"/>
      <c r="W50" s="812"/>
      <c r="X50" s="812"/>
      <c r="Y50" s="812"/>
      <c r="Z50" s="812"/>
      <c r="AA50" s="812"/>
      <c r="AB50" s="812"/>
      <c r="AC50" s="812"/>
      <c r="AD50" s="812"/>
      <c r="AE50" s="812"/>
      <c r="AF50" s="812"/>
      <c r="AG50" s="812"/>
      <c r="AH50" s="812"/>
      <c r="AI50" s="812"/>
      <c r="AJ50" s="812"/>
      <c r="AK50" s="812"/>
      <c r="AL50" s="812"/>
      <c r="AM50" s="812"/>
      <c r="AN50" s="812"/>
      <c r="AO50" s="812"/>
      <c r="AP50" s="812"/>
      <c r="AQ50" s="812"/>
      <c r="AR50" s="812"/>
      <c r="AS50" s="812"/>
      <c r="AT50" s="812"/>
      <c r="AU50" s="812"/>
      <c r="AV50" s="812"/>
      <c r="AW50" s="812"/>
      <c r="AX50" s="812"/>
      <c r="AY50" s="812"/>
      <c r="AZ50" s="812"/>
      <c r="BA50" s="812"/>
      <c r="BB50" s="812"/>
      <c r="BC50" s="812"/>
      <c r="BD50" s="812"/>
    </row>
    <row r="51" spans="1:56" customFormat="1" ht="14.45">
      <c r="A51" s="812"/>
      <c r="B51" s="812"/>
      <c r="C51" s="812"/>
      <c r="D51" s="812"/>
      <c r="E51" s="812"/>
      <c r="F51" s="812"/>
      <c r="G51" s="812"/>
      <c r="H51" s="812"/>
      <c r="I51" s="812"/>
      <c r="J51" s="812"/>
      <c r="K51" s="812"/>
      <c r="L51" s="812"/>
      <c r="M51" s="812"/>
      <c r="N51" s="812"/>
      <c r="O51" s="812"/>
      <c r="P51" s="812"/>
      <c r="Q51" s="812"/>
      <c r="R51" s="812"/>
      <c r="S51" s="812"/>
      <c r="T51" s="812"/>
      <c r="U51" s="812"/>
      <c r="V51" s="812"/>
      <c r="W51" s="812"/>
      <c r="X51" s="812"/>
      <c r="Y51" s="812"/>
      <c r="Z51" s="812"/>
      <c r="AA51" s="812"/>
      <c r="AB51" s="812"/>
      <c r="AC51" s="812"/>
      <c r="AD51" s="812"/>
      <c r="AE51" s="812"/>
      <c r="AF51" s="812"/>
      <c r="AG51" s="812"/>
      <c r="AH51" s="812"/>
      <c r="AI51" s="812"/>
      <c r="AJ51" s="812"/>
      <c r="AK51" s="812"/>
      <c r="AL51" s="812"/>
      <c r="AM51" s="812"/>
      <c r="AN51" s="812"/>
      <c r="AO51" s="812"/>
      <c r="AP51" s="812"/>
      <c r="AQ51" s="812"/>
      <c r="AR51" s="812"/>
      <c r="AS51" s="812"/>
      <c r="AT51" s="812"/>
      <c r="AU51" s="812"/>
      <c r="AV51" s="812"/>
      <c r="AW51" s="812"/>
      <c r="AX51" s="812"/>
      <c r="AY51" s="812"/>
      <c r="AZ51" s="812"/>
      <c r="BA51" s="812"/>
      <c r="BB51" s="812"/>
      <c r="BC51" s="812"/>
      <c r="BD51" s="812"/>
    </row>
    <row r="52" spans="1:56" customFormat="1" ht="14.45">
      <c r="A52" s="812"/>
      <c r="B52" s="812"/>
      <c r="C52" s="812"/>
      <c r="D52" s="812"/>
      <c r="E52" s="812"/>
      <c r="F52" s="812"/>
      <c r="G52" s="812"/>
      <c r="H52" s="812"/>
      <c r="I52" s="812"/>
      <c r="J52" s="812"/>
      <c r="K52" s="812"/>
      <c r="L52" s="812"/>
      <c r="M52" s="812"/>
      <c r="N52" s="812"/>
      <c r="O52" s="812"/>
      <c r="P52" s="812"/>
      <c r="Q52" s="812"/>
      <c r="R52" s="812"/>
      <c r="S52" s="812"/>
      <c r="T52" s="812"/>
      <c r="U52" s="812"/>
      <c r="V52" s="812"/>
      <c r="W52" s="812"/>
      <c r="X52" s="812"/>
      <c r="Y52" s="812"/>
      <c r="Z52" s="812"/>
      <c r="AA52" s="812"/>
      <c r="AB52" s="812"/>
      <c r="AC52" s="812"/>
      <c r="AD52" s="812"/>
      <c r="AE52" s="812"/>
      <c r="AF52" s="812"/>
      <c r="AG52" s="812"/>
      <c r="AH52" s="812"/>
      <c r="AI52" s="812"/>
      <c r="AJ52" s="812"/>
      <c r="AK52" s="812"/>
      <c r="AL52" s="812"/>
      <c r="AM52" s="812"/>
      <c r="AN52" s="812"/>
      <c r="AO52" s="812"/>
      <c r="AP52" s="812"/>
      <c r="AQ52" s="812"/>
      <c r="AR52" s="812"/>
      <c r="AS52" s="812"/>
      <c r="AT52" s="812"/>
      <c r="AU52" s="812"/>
      <c r="AV52" s="812"/>
      <c r="AW52" s="812"/>
      <c r="AX52" s="812"/>
      <c r="AY52" s="812"/>
      <c r="AZ52" s="812"/>
      <c r="BA52" s="812"/>
      <c r="BB52" s="812"/>
      <c r="BC52" s="812"/>
      <c r="BD52" s="812"/>
    </row>
    <row r="53" spans="1:56" customFormat="1" ht="14.45">
      <c r="A53" s="812"/>
      <c r="B53" s="812"/>
      <c r="C53" s="812"/>
      <c r="D53" s="812"/>
      <c r="E53" s="812"/>
      <c r="F53" s="812"/>
      <c r="G53" s="812"/>
      <c r="H53" s="812"/>
      <c r="I53" s="812"/>
      <c r="J53" s="812"/>
      <c r="K53" s="812"/>
      <c r="L53" s="812"/>
      <c r="M53" s="812"/>
      <c r="N53" s="812"/>
      <c r="O53" s="812"/>
      <c r="P53" s="812"/>
      <c r="Q53" s="812"/>
      <c r="R53" s="812"/>
      <c r="S53" s="812"/>
      <c r="T53" s="812"/>
      <c r="U53" s="812"/>
      <c r="V53" s="812"/>
      <c r="W53" s="812"/>
      <c r="X53" s="812"/>
      <c r="Y53" s="812"/>
      <c r="Z53" s="812"/>
      <c r="AA53" s="812"/>
      <c r="AB53" s="812"/>
      <c r="AC53" s="812"/>
      <c r="AD53" s="812"/>
      <c r="AE53" s="812"/>
      <c r="AF53" s="812"/>
      <c r="AG53" s="812"/>
      <c r="AH53" s="812"/>
      <c r="AI53" s="812"/>
      <c r="AJ53" s="812"/>
      <c r="AK53" s="812"/>
      <c r="AL53" s="812"/>
      <c r="AM53" s="812"/>
      <c r="AN53" s="812"/>
      <c r="AO53" s="812"/>
      <c r="AP53" s="812"/>
      <c r="AQ53" s="812"/>
      <c r="AR53" s="812"/>
      <c r="AS53" s="812"/>
      <c r="AT53" s="812"/>
      <c r="AU53" s="812"/>
      <c r="AV53" s="812"/>
      <c r="AW53" s="812"/>
      <c r="AX53" s="812"/>
      <c r="AY53" s="812"/>
      <c r="AZ53" s="812"/>
      <c r="BA53" s="812"/>
      <c r="BB53" s="812"/>
      <c r="BC53" s="812"/>
      <c r="BD53" s="812"/>
    </row>
    <row r="54" spans="1:56" customFormat="1" ht="14.45">
      <c r="A54" s="812"/>
      <c r="B54" s="812"/>
      <c r="C54" s="812"/>
      <c r="D54" s="812"/>
      <c r="E54" s="812"/>
      <c r="F54" s="812"/>
      <c r="G54" s="812"/>
      <c r="H54" s="812"/>
      <c r="I54" s="812"/>
      <c r="J54" s="812"/>
      <c r="K54" s="812"/>
      <c r="L54" s="812"/>
      <c r="M54" s="812"/>
      <c r="N54" s="812"/>
      <c r="O54" s="812"/>
      <c r="P54" s="812"/>
      <c r="Q54" s="812"/>
      <c r="R54" s="812"/>
      <c r="S54" s="812"/>
      <c r="T54" s="812"/>
      <c r="U54" s="812"/>
      <c r="V54" s="812"/>
      <c r="W54" s="812"/>
      <c r="X54" s="812"/>
      <c r="Y54" s="812"/>
      <c r="Z54" s="812"/>
      <c r="AA54" s="812"/>
      <c r="AB54" s="812"/>
      <c r="AC54" s="812"/>
      <c r="AD54" s="812"/>
      <c r="AE54" s="812"/>
      <c r="AF54" s="812"/>
      <c r="AG54" s="812"/>
      <c r="AH54" s="812"/>
      <c r="AI54" s="812"/>
      <c r="AJ54" s="812"/>
      <c r="AK54" s="812"/>
      <c r="AL54" s="812"/>
      <c r="AM54" s="812"/>
      <c r="AN54" s="812"/>
      <c r="AO54" s="812"/>
      <c r="AP54" s="812"/>
      <c r="AQ54" s="812"/>
      <c r="AR54" s="812"/>
      <c r="AS54" s="812"/>
      <c r="AT54" s="812"/>
      <c r="AU54" s="812"/>
      <c r="AV54" s="812"/>
      <c r="AW54" s="812"/>
      <c r="AX54" s="812"/>
      <c r="AY54" s="812"/>
      <c r="AZ54" s="812"/>
      <c r="BA54" s="812"/>
      <c r="BB54" s="812"/>
      <c r="BC54" s="812"/>
      <c r="BD54" s="812"/>
    </row>
    <row r="55" spans="1:56" customFormat="1" ht="14.45">
      <c r="A55" s="812"/>
      <c r="B55" s="812"/>
      <c r="C55" s="812"/>
      <c r="D55" s="812"/>
      <c r="E55" s="812"/>
      <c r="F55" s="812"/>
      <c r="G55" s="812"/>
      <c r="H55" s="812"/>
      <c r="I55" s="812"/>
      <c r="J55" s="812"/>
      <c r="K55" s="812"/>
      <c r="L55" s="812"/>
      <c r="M55" s="812"/>
      <c r="N55" s="812"/>
      <c r="O55" s="812"/>
      <c r="P55" s="812"/>
      <c r="Q55" s="812"/>
      <c r="R55" s="812"/>
      <c r="S55" s="812"/>
      <c r="T55" s="812"/>
      <c r="U55" s="812"/>
      <c r="V55" s="812"/>
      <c r="W55" s="812"/>
      <c r="X55" s="812"/>
      <c r="Y55" s="812"/>
      <c r="Z55" s="812"/>
      <c r="AA55" s="812"/>
      <c r="AB55" s="812"/>
      <c r="AC55" s="812"/>
      <c r="AD55" s="812"/>
      <c r="AE55" s="812"/>
      <c r="AF55" s="812"/>
      <c r="AG55" s="812"/>
      <c r="AH55" s="812"/>
      <c r="AI55" s="812"/>
      <c r="AJ55" s="812"/>
      <c r="AK55" s="812"/>
      <c r="AL55" s="812"/>
      <c r="AM55" s="812"/>
      <c r="AN55" s="812"/>
      <c r="AO55" s="812"/>
      <c r="AP55" s="812"/>
      <c r="AQ55" s="812"/>
      <c r="AR55" s="812"/>
      <c r="AS55" s="812"/>
      <c r="AT55" s="812"/>
      <c r="AU55" s="812"/>
      <c r="AV55" s="812"/>
      <c r="AW55" s="812"/>
      <c r="AX55" s="812"/>
      <c r="AY55" s="812"/>
      <c r="AZ55" s="812"/>
      <c r="BA55" s="812"/>
      <c r="BB55" s="812"/>
      <c r="BC55" s="812"/>
      <c r="BD55" s="812"/>
    </row>
    <row r="56" spans="1:56" customFormat="1" ht="14.45">
      <c r="A56" s="525"/>
      <c r="B56" s="812"/>
      <c r="C56" s="812"/>
      <c r="D56" s="812"/>
      <c r="E56" s="812"/>
      <c r="F56" s="812"/>
      <c r="G56" s="812"/>
      <c r="H56" s="812"/>
      <c r="I56" s="812"/>
      <c r="J56" s="812"/>
      <c r="K56" s="812"/>
      <c r="L56" s="812"/>
      <c r="M56" s="812"/>
      <c r="N56" s="812"/>
      <c r="O56" s="812"/>
      <c r="P56" s="812"/>
      <c r="Q56" s="812"/>
      <c r="R56" s="812"/>
      <c r="S56" s="525"/>
      <c r="T56" s="525"/>
      <c r="U56" s="525"/>
      <c r="V56" s="525"/>
      <c r="W56" s="525"/>
      <c r="X56" s="525"/>
      <c r="Y56" s="525"/>
      <c r="Z56" s="525"/>
      <c r="AA56" s="525"/>
      <c r="AB56" s="525"/>
      <c r="AC56" s="525"/>
      <c r="AD56" s="525"/>
      <c r="AE56" s="525"/>
      <c r="AF56" s="525"/>
      <c r="AG56" s="525"/>
      <c r="AH56" s="525"/>
      <c r="AI56" s="525"/>
      <c r="AJ56" s="525"/>
      <c r="AK56" s="525"/>
      <c r="AL56" s="525"/>
      <c r="AM56" s="525"/>
      <c r="AN56" s="525"/>
      <c r="AO56" s="525"/>
      <c r="AP56" s="525"/>
      <c r="AQ56" s="525"/>
      <c r="AR56" s="525"/>
      <c r="AS56" s="525"/>
      <c r="AT56" s="525"/>
      <c r="AU56" s="525"/>
      <c r="AV56" s="525"/>
      <c r="AW56" s="525"/>
      <c r="AX56" s="525"/>
      <c r="AY56" s="525"/>
      <c r="AZ56" s="525"/>
      <c r="BA56" s="525"/>
      <c r="BB56" s="525"/>
      <c r="BC56" s="525"/>
      <c r="BD56" s="525"/>
    </row>
    <row r="57" spans="1:56" customFormat="1" ht="14.45">
      <c r="A57" s="525"/>
      <c r="B57" s="812"/>
      <c r="C57" s="812"/>
      <c r="D57" s="812"/>
      <c r="E57" s="812"/>
      <c r="F57" s="812"/>
      <c r="G57" s="812"/>
      <c r="H57" s="812"/>
      <c r="I57" s="812"/>
      <c r="J57" s="812"/>
      <c r="K57" s="812"/>
      <c r="L57" s="812"/>
      <c r="M57" s="812"/>
      <c r="N57" s="812"/>
      <c r="O57" s="812"/>
      <c r="P57" s="812"/>
      <c r="Q57" s="812"/>
      <c r="R57" s="812"/>
      <c r="S57" s="525"/>
      <c r="T57" s="525"/>
      <c r="U57" s="525"/>
      <c r="V57" s="525"/>
      <c r="W57" s="525"/>
      <c r="X57" s="525"/>
      <c r="Y57" s="525"/>
      <c r="Z57" s="525"/>
      <c r="AA57" s="525"/>
      <c r="AB57" s="525"/>
      <c r="AC57" s="525"/>
      <c r="AD57" s="525"/>
      <c r="AE57" s="525"/>
      <c r="AF57" s="525"/>
      <c r="AG57" s="525"/>
      <c r="AH57" s="525"/>
      <c r="AI57" s="525"/>
      <c r="AJ57" s="525"/>
      <c r="AK57" s="525"/>
      <c r="AL57" s="525"/>
      <c r="AM57" s="525"/>
      <c r="AN57" s="525"/>
      <c r="AO57" s="525"/>
      <c r="AP57" s="525"/>
      <c r="AQ57" s="525"/>
      <c r="AR57" s="525"/>
      <c r="AS57" s="525"/>
      <c r="AT57" s="525"/>
      <c r="AU57" s="525"/>
      <c r="AV57" s="525"/>
      <c r="AW57" s="525"/>
      <c r="AX57" s="525"/>
      <c r="AY57" s="525"/>
      <c r="AZ57" s="525"/>
      <c r="BA57" s="525"/>
      <c r="BB57" s="525"/>
      <c r="BC57" s="525"/>
      <c r="BD57" s="525"/>
    </row>
    <row r="58" spans="1:56" customFormat="1" ht="14.45">
      <c r="A58" s="525"/>
      <c r="B58" s="812"/>
      <c r="C58" s="812"/>
      <c r="D58" s="812"/>
      <c r="E58" s="812"/>
      <c r="F58" s="812"/>
      <c r="G58" s="812"/>
      <c r="H58" s="812"/>
      <c r="I58" s="812"/>
      <c r="J58" s="812"/>
      <c r="K58" s="812"/>
      <c r="L58" s="812"/>
      <c r="M58" s="812"/>
      <c r="N58" s="812"/>
      <c r="O58" s="812"/>
      <c r="P58" s="812"/>
      <c r="Q58" s="812"/>
      <c r="R58" s="812"/>
      <c r="S58" s="525"/>
      <c r="T58" s="525"/>
      <c r="U58" s="525"/>
      <c r="V58" s="525"/>
      <c r="W58" s="525"/>
      <c r="X58" s="525"/>
      <c r="Y58" s="525"/>
      <c r="Z58" s="525"/>
      <c r="AA58" s="525"/>
      <c r="AB58" s="525"/>
      <c r="AC58" s="525"/>
      <c r="AD58" s="525"/>
      <c r="AE58" s="525"/>
      <c r="AF58" s="525"/>
      <c r="AG58" s="525"/>
      <c r="AH58" s="525"/>
      <c r="AI58" s="525"/>
      <c r="AJ58" s="525"/>
      <c r="AK58" s="525"/>
      <c r="AL58" s="525"/>
      <c r="AM58" s="525"/>
      <c r="AN58" s="525"/>
      <c r="AO58" s="525"/>
      <c r="AP58" s="525"/>
      <c r="AQ58" s="525"/>
      <c r="AR58" s="525"/>
      <c r="AS58" s="525"/>
      <c r="AT58" s="525"/>
      <c r="AU58" s="525"/>
      <c r="AV58" s="525"/>
      <c r="AW58" s="525"/>
      <c r="AX58" s="525"/>
      <c r="AY58" s="525"/>
      <c r="AZ58" s="525"/>
      <c r="BA58" s="525"/>
      <c r="BB58" s="525"/>
      <c r="BC58" s="525"/>
      <c r="BD58" s="525"/>
    </row>
    <row r="59" spans="1:56" customFormat="1" ht="14.45">
      <c r="A59" s="525"/>
      <c r="B59" s="812"/>
      <c r="C59" s="812"/>
      <c r="D59" s="812"/>
      <c r="E59" s="812"/>
      <c r="F59" s="812"/>
      <c r="G59" s="812"/>
      <c r="H59" s="812"/>
      <c r="I59" s="812"/>
      <c r="J59" s="812"/>
      <c r="K59" s="812"/>
      <c r="L59" s="812"/>
      <c r="M59" s="812"/>
      <c r="N59" s="812"/>
      <c r="O59" s="812"/>
      <c r="P59" s="812"/>
      <c r="Q59" s="812"/>
      <c r="R59" s="812"/>
      <c r="S59" s="525"/>
      <c r="T59" s="525"/>
      <c r="U59" s="525"/>
      <c r="V59" s="525"/>
      <c r="W59" s="525"/>
      <c r="X59" s="525"/>
      <c r="Y59" s="525"/>
      <c r="Z59" s="525"/>
      <c r="AA59" s="525"/>
      <c r="AB59" s="525"/>
      <c r="AC59" s="525"/>
      <c r="AD59" s="525"/>
      <c r="AE59" s="525"/>
      <c r="AF59" s="525"/>
      <c r="AG59" s="525"/>
      <c r="AH59" s="525"/>
      <c r="AI59" s="525"/>
      <c r="AJ59" s="525"/>
      <c r="AK59" s="525"/>
      <c r="AL59" s="525"/>
      <c r="AM59" s="525"/>
      <c r="AN59" s="525"/>
      <c r="AO59" s="525"/>
      <c r="AP59" s="525"/>
      <c r="AQ59" s="525"/>
      <c r="AR59" s="525"/>
      <c r="AS59" s="525"/>
      <c r="AT59" s="525"/>
      <c r="AU59" s="525"/>
      <c r="AV59" s="525"/>
      <c r="AW59" s="525"/>
      <c r="AX59" s="525"/>
      <c r="AY59" s="525"/>
      <c r="AZ59" s="525"/>
      <c r="BA59" s="525"/>
      <c r="BB59" s="525"/>
      <c r="BC59" s="525"/>
      <c r="BD59" s="525"/>
    </row>
    <row r="60" spans="1:56" customFormat="1" ht="14.45">
      <c r="A60" s="525"/>
      <c r="B60" s="812"/>
      <c r="C60" s="812"/>
      <c r="D60" s="812"/>
      <c r="E60" s="812"/>
      <c r="F60" s="812"/>
      <c r="G60" s="812"/>
      <c r="H60" s="812"/>
      <c r="I60" s="812"/>
      <c r="J60" s="812"/>
      <c r="K60" s="812"/>
      <c r="L60" s="812"/>
      <c r="M60" s="812"/>
      <c r="N60" s="812"/>
      <c r="O60" s="812"/>
      <c r="P60" s="812"/>
      <c r="Q60" s="812"/>
      <c r="R60" s="812"/>
      <c r="S60" s="525"/>
      <c r="T60" s="525"/>
      <c r="U60" s="525"/>
      <c r="V60" s="525"/>
      <c r="W60" s="525"/>
      <c r="X60" s="525"/>
      <c r="Y60" s="525"/>
      <c r="Z60" s="525"/>
      <c r="AA60" s="525"/>
      <c r="AB60" s="525"/>
      <c r="AC60" s="525"/>
      <c r="AD60" s="525"/>
      <c r="AE60" s="525"/>
      <c r="AF60" s="525"/>
      <c r="AG60" s="525"/>
      <c r="AH60" s="525"/>
      <c r="AI60" s="525"/>
      <c r="AJ60" s="525"/>
      <c r="AK60" s="525"/>
      <c r="AL60" s="525"/>
      <c r="AM60" s="525"/>
      <c r="AN60" s="525"/>
      <c r="AO60" s="525"/>
      <c r="AP60" s="525"/>
      <c r="AQ60" s="525"/>
      <c r="AR60" s="525"/>
      <c r="AS60" s="525"/>
      <c r="AT60" s="525"/>
      <c r="AU60" s="525"/>
      <c r="AV60" s="525"/>
      <c r="AW60" s="525"/>
      <c r="AX60" s="525"/>
      <c r="AY60" s="525"/>
      <c r="AZ60" s="525"/>
      <c r="BA60" s="525"/>
      <c r="BB60" s="525"/>
      <c r="BC60" s="525"/>
      <c r="BD60" s="525"/>
    </row>
    <row r="61" spans="1:56" customFormat="1" ht="14.45">
      <c r="A61" s="525"/>
      <c r="B61" s="812"/>
      <c r="C61" s="812"/>
      <c r="D61" s="812"/>
      <c r="E61" s="812"/>
      <c r="F61" s="812"/>
      <c r="G61" s="812"/>
      <c r="H61" s="812"/>
      <c r="I61" s="812"/>
      <c r="J61" s="812"/>
      <c r="K61" s="812"/>
      <c r="L61" s="812"/>
      <c r="M61" s="812"/>
      <c r="N61" s="812"/>
      <c r="O61" s="812"/>
      <c r="P61" s="812"/>
      <c r="Q61" s="812"/>
      <c r="R61" s="812"/>
      <c r="S61" s="525"/>
      <c r="T61" s="525"/>
      <c r="U61" s="525"/>
      <c r="V61" s="525"/>
      <c r="W61" s="525"/>
      <c r="X61" s="525"/>
      <c r="Y61" s="525"/>
      <c r="Z61" s="525"/>
      <c r="AA61" s="525"/>
      <c r="AB61" s="525"/>
      <c r="AC61" s="525"/>
      <c r="AD61" s="525"/>
      <c r="AE61" s="525"/>
      <c r="AF61" s="525"/>
      <c r="AG61" s="525"/>
      <c r="AH61" s="525"/>
      <c r="AI61" s="525"/>
      <c r="AJ61" s="525"/>
      <c r="AK61" s="525"/>
      <c r="AL61" s="525"/>
      <c r="AM61" s="525"/>
      <c r="AN61" s="525"/>
      <c r="AO61" s="525"/>
      <c r="AP61" s="525"/>
      <c r="AQ61" s="525"/>
      <c r="AR61" s="525"/>
      <c r="AS61" s="525"/>
      <c r="AT61" s="525"/>
      <c r="AU61" s="525"/>
      <c r="AV61" s="525"/>
      <c r="AW61" s="525"/>
      <c r="AX61" s="525"/>
      <c r="AY61" s="525"/>
      <c r="AZ61" s="525"/>
      <c r="BA61" s="525"/>
      <c r="BB61" s="525"/>
      <c r="BC61" s="525"/>
      <c r="BD61" s="525"/>
    </row>
    <row r="62" spans="1:56" customFormat="1" ht="14.45">
      <c r="A62" s="525"/>
      <c r="B62" s="812"/>
      <c r="C62" s="812"/>
      <c r="D62" s="812"/>
      <c r="E62" s="812"/>
      <c r="F62" s="812"/>
      <c r="G62" s="812"/>
      <c r="H62" s="812"/>
      <c r="I62" s="812"/>
      <c r="J62" s="812"/>
      <c r="K62" s="812"/>
      <c r="L62" s="812"/>
      <c r="M62" s="812"/>
      <c r="N62" s="812"/>
      <c r="O62" s="812"/>
      <c r="P62" s="812"/>
      <c r="Q62" s="812"/>
      <c r="R62" s="812"/>
      <c r="S62" s="525"/>
      <c r="T62" s="525"/>
      <c r="U62" s="525"/>
      <c r="V62" s="525"/>
      <c r="W62" s="525"/>
      <c r="X62" s="525"/>
      <c r="Y62" s="525"/>
      <c r="Z62" s="525"/>
      <c r="AA62" s="525"/>
      <c r="AB62" s="525"/>
      <c r="AC62" s="525"/>
      <c r="AD62" s="525"/>
      <c r="AE62" s="525"/>
      <c r="AF62" s="525"/>
      <c r="AG62" s="525"/>
      <c r="AH62" s="525"/>
      <c r="AI62" s="525"/>
      <c r="AJ62" s="525"/>
      <c r="AK62" s="525"/>
      <c r="AL62" s="525"/>
      <c r="AM62" s="525"/>
      <c r="AN62" s="525"/>
      <c r="AO62" s="525"/>
      <c r="AP62" s="525"/>
      <c r="AQ62" s="525"/>
      <c r="AR62" s="525"/>
      <c r="AS62" s="525"/>
      <c r="AT62" s="525"/>
      <c r="AU62" s="525"/>
      <c r="AV62" s="525"/>
      <c r="AW62" s="525"/>
      <c r="AX62" s="525"/>
      <c r="AY62" s="525"/>
      <c r="AZ62" s="525"/>
      <c r="BA62" s="525"/>
      <c r="BB62" s="525"/>
      <c r="BC62" s="525"/>
      <c r="BD62" s="525"/>
    </row>
    <row r="63" spans="1:56" customFormat="1" ht="14.45">
      <c r="A63" s="525"/>
      <c r="B63" s="812"/>
      <c r="C63" s="812"/>
      <c r="D63" s="812"/>
      <c r="E63" s="812"/>
      <c r="F63" s="812"/>
      <c r="G63" s="812"/>
      <c r="H63" s="812"/>
      <c r="I63" s="812"/>
      <c r="J63" s="812"/>
      <c r="K63" s="812"/>
      <c r="L63" s="812"/>
      <c r="M63" s="812"/>
      <c r="N63" s="812"/>
      <c r="O63" s="812"/>
      <c r="P63" s="812"/>
      <c r="Q63" s="812"/>
      <c r="R63" s="812"/>
      <c r="S63" s="525"/>
      <c r="T63" s="525"/>
      <c r="U63" s="525"/>
      <c r="V63" s="525"/>
      <c r="W63" s="525"/>
      <c r="X63" s="525"/>
      <c r="Y63" s="525"/>
      <c r="Z63" s="525"/>
      <c r="AA63" s="525"/>
      <c r="AB63" s="525"/>
      <c r="AC63" s="525"/>
      <c r="AD63" s="525"/>
      <c r="AE63" s="525"/>
      <c r="AF63" s="525"/>
      <c r="AG63" s="525"/>
      <c r="AH63" s="525"/>
      <c r="AI63" s="525"/>
      <c r="AJ63" s="525"/>
      <c r="AK63" s="525"/>
      <c r="AL63" s="525"/>
      <c r="AM63" s="525"/>
      <c r="AN63" s="525"/>
      <c r="AO63" s="525"/>
      <c r="AP63" s="525"/>
      <c r="AQ63" s="525"/>
      <c r="AR63" s="525"/>
      <c r="AS63" s="525"/>
      <c r="AT63" s="525"/>
      <c r="AU63" s="525"/>
      <c r="AV63" s="525"/>
      <c r="AW63" s="525"/>
      <c r="AX63" s="525"/>
      <c r="AY63" s="525"/>
      <c r="AZ63" s="525"/>
      <c r="BA63" s="525"/>
      <c r="BB63" s="525"/>
      <c r="BC63" s="525"/>
      <c r="BD63" s="525"/>
    </row>
    <row r="64" spans="1:56" customFormat="1" ht="14.45">
      <c r="B64" s="812"/>
      <c r="C64" s="812"/>
      <c r="D64" s="812"/>
      <c r="E64" s="812"/>
      <c r="F64" s="812"/>
      <c r="G64" s="812"/>
      <c r="H64" s="812"/>
      <c r="I64" s="812"/>
      <c r="J64" s="812"/>
      <c r="K64" s="812"/>
      <c r="L64" s="812"/>
      <c r="M64" s="812"/>
      <c r="N64" s="812"/>
      <c r="O64" s="812"/>
      <c r="P64" s="812"/>
      <c r="Q64" s="812"/>
      <c r="R64" s="812"/>
    </row>
    <row r="65" spans="2:18" customFormat="1" ht="14.45">
      <c r="B65" s="812"/>
      <c r="C65" s="812"/>
      <c r="D65" s="812"/>
      <c r="E65" s="812"/>
      <c r="F65" s="812"/>
      <c r="G65" s="812"/>
      <c r="H65" s="812"/>
      <c r="I65" s="812"/>
      <c r="J65" s="812"/>
      <c r="K65" s="812"/>
      <c r="L65" s="812"/>
      <c r="M65" s="812"/>
      <c r="N65" s="812"/>
      <c r="O65" s="812"/>
      <c r="P65" s="812"/>
      <c r="Q65" s="812"/>
      <c r="R65" s="812"/>
    </row>
  </sheetData>
  <mergeCells count="8">
    <mergeCell ref="B16:D16"/>
    <mergeCell ref="F16:P16"/>
    <mergeCell ref="B3:E3"/>
    <mergeCell ref="B8:Q8"/>
    <mergeCell ref="B13:P13"/>
    <mergeCell ref="B15:D15"/>
    <mergeCell ref="C4:E4"/>
    <mergeCell ref="C5:E5"/>
  </mergeCells>
  <dataValidations count="1">
    <dataValidation allowBlank="1" showInputMessage="1" showErrorMessage="1" promptTitle="Formula controlled cell" prompt="Do not type in this cell_x000a_Do not change the formula" sqref="D39:H39 D29:H29 D37:H37" xr:uid="{A9574053-97AD-442E-BEA8-7BF497C083AA}"/>
  </dataValidations>
  <hyperlinks>
    <hyperlink ref="B1" location="Contents!A1" display="Back to Contents" xr:uid="{FEE2EC8B-72ED-4FB1-AC7A-5A4BAE9D8691}"/>
  </hyperlinks>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1852F-A120-44DC-BC99-AE0731994321}">
  <sheetPr>
    <tabColor rgb="FFFFF2CC"/>
  </sheetPr>
  <dimension ref="A1:AZ79"/>
  <sheetViews>
    <sheetView zoomScale="90" zoomScaleNormal="90" workbookViewId="0">
      <selection activeCell="B3" sqref="B3:F3"/>
    </sheetView>
  </sheetViews>
  <sheetFormatPr defaultColWidth="8.7109375" defaultRowHeight="14.1"/>
  <cols>
    <col min="1" max="1" width="8.7109375" style="2" customWidth="1"/>
    <col min="2" max="2" width="20.7109375" style="2" customWidth="1"/>
    <col min="3" max="8" width="10.7109375" style="2" customWidth="1"/>
    <col min="9" max="9" width="12.7109375" style="2" customWidth="1"/>
    <col min="10" max="16384" width="8.7109375" style="2"/>
  </cols>
  <sheetData>
    <row r="1" spans="1:52" s="8" customFormat="1" ht="15" customHeight="1">
      <c r="B1" s="302" t="s">
        <v>58</v>
      </c>
    </row>
    <row r="2" spans="1:52" ht="15" customHeight="1" thickBot="1">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row>
    <row r="3" spans="1:52" ht="20.100000000000001" customHeight="1" thickBot="1">
      <c r="A3" s="8"/>
      <c r="B3" s="927" t="s">
        <v>379</v>
      </c>
      <c r="C3" s="928"/>
      <c r="D3" s="928"/>
      <c r="E3" s="928"/>
      <c r="F3" s="929"/>
      <c r="G3" s="8"/>
      <c r="H3" s="1014" t="s">
        <v>230</v>
      </c>
      <c r="I3" s="1015"/>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row>
    <row r="4" spans="1:52" ht="14.25" customHeight="1" thickBot="1">
      <c r="A4" s="8"/>
      <c r="B4" s="102" t="s">
        <v>1</v>
      </c>
      <c r="C4" s="962" t="s">
        <v>115</v>
      </c>
      <c r="D4" s="1018"/>
      <c r="E4" s="1018"/>
      <c r="F4" s="1019"/>
      <c r="G4" s="8"/>
      <c r="H4" s="1016" t="s">
        <v>380</v>
      </c>
      <c r="I4" s="1017"/>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row>
    <row r="5" spans="1:52" ht="15.6" customHeight="1" thickBot="1">
      <c r="A5" s="8"/>
      <c r="B5" s="15" t="s">
        <v>3</v>
      </c>
      <c r="C5" s="1020" t="s">
        <v>115</v>
      </c>
      <c r="D5" s="943"/>
      <c r="E5" s="943"/>
      <c r="F5" s="944"/>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row>
    <row r="6" spans="1:52">
      <c r="A6" s="8"/>
      <c r="B6" s="8"/>
      <c r="C6" s="8"/>
      <c r="D6" s="8"/>
      <c r="E6" s="8"/>
      <c r="F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row>
    <row r="7" spans="1:52">
      <c r="A7" s="8"/>
      <c r="B7" s="52" t="s">
        <v>381</v>
      </c>
      <c r="C7" s="8"/>
      <c r="D7" s="8"/>
      <c r="E7" s="8"/>
      <c r="F7" s="8"/>
      <c r="G7" s="52"/>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row>
    <row r="8" spans="1:52" ht="14.45" thickBot="1">
      <c r="A8" s="8"/>
      <c r="B8" s="8"/>
      <c r="C8" s="8"/>
      <c r="D8" s="8"/>
      <c r="E8" s="8"/>
      <c r="F8" s="8"/>
      <c r="G8" s="52"/>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row>
    <row r="9" spans="1:52" ht="14.45" thickBot="1">
      <c r="A9" s="8"/>
      <c r="B9" s="128"/>
      <c r="C9" s="331" t="s">
        <v>243</v>
      </c>
      <c r="D9" s="332" t="s">
        <v>372</v>
      </c>
      <c r="E9" s="332" t="s">
        <v>382</v>
      </c>
      <c r="F9" s="332" t="s">
        <v>383</v>
      </c>
      <c r="G9" s="333" t="s">
        <v>384</v>
      </c>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c r="A10" s="8"/>
      <c r="B10" s="981" t="s">
        <v>385</v>
      </c>
      <c r="C10" s="982"/>
      <c r="D10" s="982"/>
      <c r="E10" s="982"/>
      <c r="F10" s="982"/>
      <c r="G10" s="983"/>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row>
    <row r="11" spans="1:52">
      <c r="A11" s="8"/>
      <c r="B11" s="1011" t="s">
        <v>386</v>
      </c>
      <c r="C11" s="1012"/>
      <c r="D11" s="1012"/>
      <c r="E11" s="1012"/>
      <c r="F11" s="1012"/>
      <c r="G11" s="1013"/>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row>
    <row r="12" spans="1:52">
      <c r="A12" s="8"/>
      <c r="B12" s="346" t="s">
        <v>248</v>
      </c>
      <c r="C12" s="73"/>
      <c r="D12" s="112">
        <f t="shared" ref="D12:D18" si="0">SUM(E12:J12)</f>
        <v>0</v>
      </c>
      <c r="E12" s="120"/>
      <c r="F12" s="171"/>
      <c r="G12" s="121"/>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row>
    <row r="13" spans="1:52">
      <c r="A13" s="8"/>
      <c r="B13" s="258" t="s">
        <v>387</v>
      </c>
      <c r="C13" s="116"/>
      <c r="D13" s="72">
        <f t="shared" si="0"/>
        <v>0</v>
      </c>
      <c r="E13" s="114"/>
      <c r="F13" s="115"/>
      <c r="G13" s="11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row>
    <row r="14" spans="1:52">
      <c r="A14" s="8"/>
      <c r="B14" s="258" t="s">
        <v>388</v>
      </c>
      <c r="C14" s="116"/>
      <c r="D14" s="72">
        <f t="shared" si="0"/>
        <v>0</v>
      </c>
      <c r="E14" s="114"/>
      <c r="F14" s="115"/>
      <c r="G14" s="11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row>
    <row r="15" spans="1:52">
      <c r="A15" s="8"/>
      <c r="B15" s="258" t="s">
        <v>389</v>
      </c>
      <c r="C15" s="116"/>
      <c r="D15" s="72">
        <f t="shared" si="0"/>
        <v>0</v>
      </c>
      <c r="E15" s="114"/>
      <c r="F15" s="115"/>
      <c r="G15" s="11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row>
    <row r="16" spans="1:52">
      <c r="A16" s="8"/>
      <c r="B16" s="258" t="s">
        <v>390</v>
      </c>
      <c r="C16" s="116"/>
      <c r="D16" s="72">
        <f t="shared" si="0"/>
        <v>0</v>
      </c>
      <c r="E16" s="114"/>
      <c r="F16" s="115"/>
      <c r="G16" s="11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row>
    <row r="17" spans="1:52">
      <c r="A17" s="8"/>
      <c r="B17" s="347" t="s">
        <v>249</v>
      </c>
      <c r="C17" s="116"/>
      <c r="D17" s="72">
        <f t="shared" si="0"/>
        <v>0</v>
      </c>
      <c r="E17" s="114"/>
      <c r="F17" s="115"/>
      <c r="G17" s="11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row>
    <row r="18" spans="1:52">
      <c r="A18" s="8"/>
      <c r="B18" s="347" t="s">
        <v>307</v>
      </c>
      <c r="C18" s="116"/>
      <c r="D18" s="72">
        <f t="shared" si="0"/>
        <v>0</v>
      </c>
      <c r="E18" s="114"/>
      <c r="F18" s="115"/>
      <c r="G18" s="11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row>
    <row r="19" spans="1:52">
      <c r="A19" s="8"/>
      <c r="B19" s="347" t="s">
        <v>391</v>
      </c>
      <c r="C19" s="116"/>
      <c r="D19" s="114"/>
      <c r="E19" s="114"/>
      <c r="F19" s="115"/>
      <c r="G19" s="11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row>
    <row r="20" spans="1:52">
      <c r="A20" s="8"/>
      <c r="B20" s="348" t="s">
        <v>391</v>
      </c>
      <c r="C20" s="126"/>
      <c r="D20" s="123"/>
      <c r="E20" s="123"/>
      <c r="F20" s="124"/>
      <c r="G20" s="125"/>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row>
    <row r="21" spans="1:52">
      <c r="A21" s="8"/>
      <c r="B21" s="285" t="s">
        <v>392</v>
      </c>
      <c r="C21" s="289">
        <f>SUM(C12:C20)</f>
        <v>0</v>
      </c>
      <c r="D21" s="290">
        <f>SUM(D12:D20)</f>
        <v>0</v>
      </c>
      <c r="E21" s="290">
        <f>SUM(E12:E20)</f>
        <v>0</v>
      </c>
      <c r="F21" s="290">
        <f>SUM(F12:F20)</f>
        <v>0</v>
      </c>
      <c r="G21" s="291">
        <f>SUM(G12:G20)</f>
        <v>0</v>
      </c>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row>
    <row r="22" spans="1:52">
      <c r="A22" s="8"/>
      <c r="B22" s="1008" t="s">
        <v>393</v>
      </c>
      <c r="C22" s="1009"/>
      <c r="D22" s="1009"/>
      <c r="E22" s="1009"/>
      <c r="F22" s="1009"/>
      <c r="G22" s="1010"/>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row>
    <row r="23" spans="1:52">
      <c r="A23" s="8"/>
      <c r="B23" s="346" t="s">
        <v>394</v>
      </c>
      <c r="C23" s="73"/>
      <c r="D23" s="112">
        <f t="shared" ref="D23:D28" si="1">SUM(E23:J23)</f>
        <v>0</v>
      </c>
      <c r="E23" s="120"/>
      <c r="F23" s="120"/>
      <c r="G23" s="121"/>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row>
    <row r="24" spans="1:52">
      <c r="A24" s="8"/>
      <c r="B24" s="349" t="s">
        <v>395</v>
      </c>
      <c r="C24" s="116"/>
      <c r="D24" s="72">
        <f t="shared" si="1"/>
        <v>0</v>
      </c>
      <c r="E24" s="114"/>
      <c r="F24" s="115"/>
      <c r="G24" s="11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row>
    <row r="25" spans="1:52">
      <c r="A25" s="8"/>
      <c r="B25" s="349" t="s">
        <v>396</v>
      </c>
      <c r="C25" s="116"/>
      <c r="D25" s="72">
        <f t="shared" si="1"/>
        <v>0</v>
      </c>
      <c r="E25" s="114"/>
      <c r="F25" s="115"/>
      <c r="G25" s="11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row>
    <row r="26" spans="1:52">
      <c r="A26" s="8"/>
      <c r="B26" s="349" t="s">
        <v>397</v>
      </c>
      <c r="C26" s="116"/>
      <c r="D26" s="72">
        <f t="shared" si="1"/>
        <v>0</v>
      </c>
      <c r="E26" s="114"/>
      <c r="F26" s="115"/>
      <c r="G26" s="11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row>
    <row r="27" spans="1:52">
      <c r="A27" s="8"/>
      <c r="B27" s="347" t="s">
        <v>250</v>
      </c>
      <c r="C27" s="116"/>
      <c r="D27" s="72">
        <f t="shared" si="1"/>
        <v>0</v>
      </c>
      <c r="E27" s="114"/>
      <c r="F27" s="115"/>
      <c r="G27" s="11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row>
    <row r="28" spans="1:52">
      <c r="A28" s="8"/>
      <c r="B28" s="347" t="s">
        <v>307</v>
      </c>
      <c r="C28" s="116"/>
      <c r="D28" s="72">
        <f t="shared" si="1"/>
        <v>0</v>
      </c>
      <c r="E28" s="114"/>
      <c r="F28" s="115"/>
      <c r="G28" s="11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row>
    <row r="29" spans="1:52">
      <c r="A29" s="8"/>
      <c r="B29" s="347" t="s">
        <v>391</v>
      </c>
      <c r="C29" s="116"/>
      <c r="D29" s="114"/>
      <c r="E29" s="114"/>
      <c r="F29" s="115"/>
      <c r="G29" s="11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row>
    <row r="30" spans="1:52">
      <c r="A30" s="8"/>
      <c r="B30" s="348" t="s">
        <v>391</v>
      </c>
      <c r="C30" s="126"/>
      <c r="D30" s="123"/>
      <c r="E30" s="123"/>
      <c r="F30" s="124"/>
      <c r="G30" s="125"/>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row>
    <row r="31" spans="1:52">
      <c r="A31" s="8"/>
      <c r="B31" s="286" t="s">
        <v>398</v>
      </c>
      <c r="C31" s="292">
        <f>SUM(C23:C30)</f>
        <v>0</v>
      </c>
      <c r="D31" s="293">
        <f>SUM(D23:D30)</f>
        <v>0</v>
      </c>
      <c r="E31" s="293">
        <f>SUM(E23:E30)</f>
        <v>0</v>
      </c>
      <c r="F31" s="294">
        <f>SUM(F23:F30)</f>
        <v>0</v>
      </c>
      <c r="G31" s="295">
        <f>SUM(G23:G30)</f>
        <v>0</v>
      </c>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row>
    <row r="32" spans="1:52">
      <c r="A32" s="8"/>
      <c r="B32" s="287" t="s">
        <v>399</v>
      </c>
      <c r="C32" s="292">
        <f>SUM(C21,C31)</f>
        <v>0</v>
      </c>
      <c r="D32" s="293">
        <f>SUM(D21,D31)</f>
        <v>0</v>
      </c>
      <c r="E32" s="293">
        <f>SUM(E21,E31)</f>
        <v>0</v>
      </c>
      <c r="F32" s="293">
        <f>SUM(F21,F31)</f>
        <v>0</v>
      </c>
      <c r="G32" s="296">
        <f>SUM(G21,G31)</f>
        <v>0</v>
      </c>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row>
    <row r="33" spans="1:52">
      <c r="A33" s="8"/>
      <c r="B33" s="288" t="s">
        <v>400</v>
      </c>
      <c r="C33" s="210"/>
      <c r="D33" s="208"/>
      <c r="E33" s="208"/>
      <c r="F33" s="208"/>
      <c r="G33" s="209"/>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row>
    <row r="34" spans="1:52">
      <c r="A34" s="8"/>
      <c r="B34" s="228" t="s">
        <v>401</v>
      </c>
      <c r="C34" s="297">
        <f>IF(C33&gt;0,C32/C33,0)</f>
        <v>0</v>
      </c>
      <c r="D34" s="298">
        <f t="shared" ref="D34:G34" si="2">IF(D33&gt;0,D32/D33,0)</f>
        <v>0</v>
      </c>
      <c r="E34" s="298">
        <f t="shared" si="2"/>
        <v>0</v>
      </c>
      <c r="F34" s="298">
        <f t="shared" si="2"/>
        <v>0</v>
      </c>
      <c r="G34" s="299">
        <f t="shared" si="2"/>
        <v>0</v>
      </c>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row>
    <row r="35" spans="1:52">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row>
    <row r="36" spans="1:52">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row>
    <row r="37" spans="1:52">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row>
    <row r="38" spans="1:5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row>
    <row r="39" spans="1:52">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row>
    <row r="40" spans="1:52">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row>
    <row r="41" spans="1:52">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row>
    <row r="42" spans="1:52">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row>
    <row r="43" spans="1:52">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row>
    <row r="44" spans="1:52">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row>
    <row r="45" spans="1:52">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row>
    <row r="46" spans="1:52">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row>
    <row r="47" spans="1:5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row>
    <row r="48" spans="1:52">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row>
    <row r="49" spans="1:52">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row>
    <row r="50" spans="1:52">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row>
    <row r="51" spans="1:5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row>
    <row r="52" spans="1:52">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row>
    <row r="53" spans="1:5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row>
    <row r="54" spans="1:52">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row>
    <row r="55" spans="1:52">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row>
    <row r="56" spans="1:52">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row>
    <row r="57" spans="1:52">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row>
    <row r="58" spans="1:52">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row>
    <row r="59" spans="1:52">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row>
    <row r="60" spans="1:52">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row>
    <row r="61" spans="1:52">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row>
    <row r="62" spans="1:52">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row>
    <row r="63" spans="1:52">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row>
    <row r="64" spans="1:52">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row>
    <row r="65" spans="1:52">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row>
    <row r="66" spans="1:52">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row>
    <row r="67" spans="1:52">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row>
    <row r="68" spans="1:52">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row>
    <row r="69" spans="1:52">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row>
    <row r="70" spans="1:52">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row>
    <row r="71" spans="1:52">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row>
    <row r="72" spans="1:52">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row>
    <row r="73" spans="1:52">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row>
    <row r="74" spans="1:52">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row>
    <row r="75" spans="1:52">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row>
    <row r="76" spans="1:52">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row>
    <row r="77" spans="1:52">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row>
    <row r="78" spans="1:52">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row>
    <row r="79" spans="1:52">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row>
  </sheetData>
  <mergeCells count="8">
    <mergeCell ref="B22:G22"/>
    <mergeCell ref="B10:G10"/>
    <mergeCell ref="B11:G11"/>
    <mergeCell ref="H3:I3"/>
    <mergeCell ref="H4:I4"/>
    <mergeCell ref="B3:F3"/>
    <mergeCell ref="C4:F4"/>
    <mergeCell ref="C5:F5"/>
  </mergeCells>
  <hyperlinks>
    <hyperlink ref="B1" location="Contents!A1" display="Back to Contents" xr:uid="{9CD24E4C-D8E3-4D2C-9D26-B149DFD5186B}"/>
  </hyperlink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63ACD-3EAA-4374-BC5D-5AFA28AD2082}">
  <sheetPr>
    <tabColor theme="7" tint="0.79998168889431442"/>
  </sheetPr>
  <dimension ref="A1:BA128"/>
  <sheetViews>
    <sheetView showGridLines="0" zoomScale="80" zoomScaleNormal="80" workbookViewId="0">
      <selection activeCell="C5" sqref="C5:E5"/>
    </sheetView>
  </sheetViews>
  <sheetFormatPr defaultColWidth="35.42578125" defaultRowHeight="14.1"/>
  <cols>
    <col min="1" max="1" width="16.85546875" style="837" customWidth="1"/>
    <col min="2" max="13" width="35.42578125" style="837"/>
    <col min="14" max="53" width="35.42578125" style="838"/>
    <col min="54" max="16384" width="35.42578125" style="837"/>
  </cols>
  <sheetData>
    <row r="1" spans="1:53" s="810" customFormat="1" ht="15.6">
      <c r="B1" s="550" t="s">
        <v>58</v>
      </c>
      <c r="H1" s="811"/>
      <c r="I1" s="811"/>
    </row>
    <row r="2" spans="1:53" customFormat="1" ht="14.45">
      <c r="A2" s="812"/>
      <c r="B2" s="812"/>
      <c r="C2" s="812"/>
      <c r="D2" s="812"/>
      <c r="E2" s="812"/>
      <c r="F2" s="812"/>
      <c r="G2" s="812"/>
      <c r="H2" s="812"/>
      <c r="I2" s="812"/>
      <c r="J2" s="812"/>
      <c r="K2" s="812"/>
      <c r="L2" s="812"/>
      <c r="M2" s="812"/>
      <c r="N2" s="812"/>
      <c r="O2" s="812"/>
      <c r="P2" s="838"/>
      <c r="Q2" s="838"/>
      <c r="R2" s="838"/>
      <c r="S2" s="838"/>
      <c r="T2" s="838"/>
      <c r="U2" s="838"/>
      <c r="V2" s="838"/>
      <c r="W2" s="838"/>
      <c r="X2" s="838"/>
      <c r="Y2" s="838"/>
      <c r="Z2" s="838"/>
      <c r="AA2" s="838"/>
      <c r="AB2" s="838"/>
      <c r="AC2" s="838"/>
      <c r="AD2" s="838"/>
      <c r="AE2" s="838"/>
      <c r="AF2" s="838"/>
      <c r="AG2" s="838"/>
      <c r="AH2" s="838"/>
      <c r="AI2" s="838"/>
      <c r="AJ2" s="838"/>
      <c r="AK2" s="838"/>
      <c r="AL2" s="838"/>
      <c r="AM2" s="838"/>
      <c r="AN2" s="838"/>
      <c r="AO2" s="838"/>
      <c r="AP2" s="838"/>
      <c r="AQ2" s="838"/>
      <c r="AR2" s="838"/>
      <c r="AS2" s="838"/>
      <c r="AT2" s="838"/>
      <c r="AU2" s="838"/>
      <c r="AV2" s="838"/>
      <c r="AW2" s="838"/>
      <c r="AX2" s="838"/>
      <c r="AY2" s="838"/>
      <c r="AZ2" s="838"/>
      <c r="BA2" s="838"/>
    </row>
    <row r="3" spans="1:53" customFormat="1" ht="18">
      <c r="A3" s="812"/>
      <c r="B3" s="1002" t="s">
        <v>402</v>
      </c>
      <c r="C3" s="1002"/>
      <c r="D3" s="1002"/>
      <c r="E3" s="1002"/>
      <c r="F3" s="812"/>
      <c r="G3" s="813"/>
      <c r="H3" s="812"/>
      <c r="I3" s="812"/>
      <c r="J3" s="812"/>
      <c r="K3" s="812"/>
      <c r="L3" s="812"/>
      <c r="M3" s="812"/>
      <c r="N3" s="812"/>
      <c r="O3" s="812"/>
      <c r="P3" s="838"/>
      <c r="Q3" s="838"/>
      <c r="R3" s="838"/>
      <c r="S3" s="838"/>
      <c r="T3" s="838"/>
      <c r="U3" s="838"/>
      <c r="V3" s="838"/>
      <c r="W3" s="838"/>
      <c r="X3" s="838"/>
      <c r="Y3" s="838"/>
      <c r="Z3" s="838"/>
      <c r="AA3" s="838"/>
      <c r="AB3" s="838"/>
      <c r="AC3" s="838"/>
      <c r="AD3" s="838"/>
      <c r="AE3" s="838"/>
      <c r="AF3" s="838"/>
      <c r="AG3" s="838"/>
      <c r="AH3" s="838"/>
      <c r="AI3" s="838"/>
      <c r="AJ3" s="838"/>
      <c r="AK3" s="838"/>
      <c r="AL3" s="838"/>
      <c r="AM3" s="838"/>
      <c r="AN3" s="838"/>
      <c r="AO3" s="838"/>
      <c r="AP3" s="838"/>
      <c r="AQ3" s="838"/>
      <c r="AR3" s="838"/>
      <c r="AS3" s="838"/>
      <c r="AT3" s="838"/>
      <c r="AU3" s="838"/>
      <c r="AV3" s="838"/>
      <c r="AW3" s="838"/>
      <c r="AX3" s="838"/>
      <c r="AY3" s="838"/>
      <c r="AZ3" s="838"/>
      <c r="BA3" s="838"/>
    </row>
    <row r="4" spans="1:53" customFormat="1" ht="15" customHeight="1">
      <c r="A4" s="812"/>
      <c r="B4" s="814" t="s">
        <v>1</v>
      </c>
      <c r="C4" s="1005" t="str">
        <f>Guidance!C4</f>
        <v>AD0091</v>
      </c>
      <c r="D4" s="1006"/>
      <c r="E4" s="1007"/>
      <c r="F4" s="812"/>
      <c r="G4" s="813"/>
      <c r="H4" s="812"/>
      <c r="I4" s="812"/>
      <c r="J4" s="812"/>
      <c r="K4" s="812"/>
      <c r="L4" s="812"/>
      <c r="M4" s="812"/>
      <c r="N4" s="812"/>
      <c r="O4" s="812"/>
      <c r="P4" s="838"/>
      <c r="Q4" s="838"/>
      <c r="R4" s="838"/>
      <c r="S4" s="838"/>
      <c r="T4" s="838"/>
      <c r="U4" s="838"/>
      <c r="V4" s="838"/>
      <c r="W4" s="838"/>
      <c r="X4" s="838"/>
      <c r="Y4" s="838"/>
      <c r="Z4" s="838"/>
      <c r="AA4" s="838"/>
      <c r="AB4" s="838"/>
      <c r="AC4" s="838"/>
      <c r="AD4" s="838"/>
      <c r="AE4" s="838"/>
      <c r="AF4" s="838"/>
      <c r="AG4" s="838"/>
      <c r="AH4" s="838"/>
      <c r="AI4" s="838"/>
      <c r="AJ4" s="838"/>
      <c r="AK4" s="838"/>
      <c r="AL4" s="838"/>
      <c r="AM4" s="838"/>
      <c r="AN4" s="838"/>
      <c r="AO4" s="838"/>
      <c r="AP4" s="838"/>
      <c r="AQ4" s="838"/>
      <c r="AR4" s="838"/>
      <c r="AS4" s="838"/>
      <c r="AT4" s="838"/>
      <c r="AU4" s="838"/>
      <c r="AV4" s="838"/>
      <c r="AW4" s="838"/>
      <c r="AX4" s="838"/>
      <c r="AY4" s="838"/>
      <c r="AZ4" s="838"/>
      <c r="BA4" s="838"/>
    </row>
    <row r="5" spans="1:53" customFormat="1" ht="15" customHeight="1">
      <c r="A5" s="812"/>
      <c r="B5" s="814" t="s">
        <v>3</v>
      </c>
      <c r="C5" s="1005"/>
      <c r="D5" s="1006"/>
      <c r="E5" s="1007"/>
      <c r="F5" s="812"/>
      <c r="G5" s="815"/>
      <c r="H5" s="812"/>
      <c r="I5" s="812"/>
      <c r="J5" s="812"/>
      <c r="K5" s="812"/>
      <c r="L5" s="812"/>
      <c r="M5" s="812"/>
      <c r="N5" s="812"/>
      <c r="O5" s="812"/>
      <c r="P5" s="838"/>
      <c r="Q5" s="838"/>
      <c r="R5" s="838"/>
      <c r="S5" s="838"/>
      <c r="T5" s="838"/>
      <c r="U5" s="838"/>
      <c r="V5" s="838"/>
      <c r="W5" s="838"/>
      <c r="X5" s="838"/>
      <c r="Y5" s="838"/>
      <c r="Z5" s="838"/>
      <c r="AA5" s="838"/>
      <c r="AB5" s="838"/>
      <c r="AC5" s="838"/>
      <c r="AD5" s="838"/>
      <c r="AE5" s="838"/>
      <c r="AF5" s="838"/>
      <c r="AG5" s="838"/>
      <c r="AH5" s="838"/>
      <c r="AI5" s="838"/>
      <c r="AJ5" s="838"/>
      <c r="AK5" s="838"/>
      <c r="AL5" s="838"/>
      <c r="AM5" s="838"/>
      <c r="AN5" s="838"/>
      <c r="AO5" s="838"/>
      <c r="AP5" s="838"/>
      <c r="AQ5" s="838"/>
      <c r="AR5" s="838"/>
      <c r="AS5" s="838"/>
      <c r="AT5" s="838"/>
      <c r="AU5" s="838"/>
      <c r="AV5" s="838"/>
      <c r="AW5" s="838"/>
      <c r="AX5" s="838"/>
      <c r="AY5" s="838"/>
      <c r="AZ5" s="838"/>
      <c r="BA5" s="838"/>
    </row>
    <row r="6" spans="1:53" customFormat="1" ht="14.45">
      <c r="A6" s="812"/>
      <c r="B6" s="812"/>
      <c r="C6" s="812"/>
      <c r="D6" s="812"/>
      <c r="E6" s="812"/>
      <c r="F6" s="812"/>
      <c r="G6" s="812"/>
      <c r="H6" s="812"/>
      <c r="I6" s="812"/>
      <c r="J6" s="812"/>
      <c r="K6" s="812"/>
      <c r="L6" s="812"/>
      <c r="M6" s="812"/>
      <c r="N6" s="812"/>
      <c r="O6" s="812"/>
      <c r="P6" s="838"/>
      <c r="Q6" s="838"/>
      <c r="R6" s="838"/>
      <c r="S6" s="838"/>
      <c r="T6" s="838"/>
      <c r="U6" s="838"/>
      <c r="V6" s="838"/>
      <c r="W6" s="838"/>
      <c r="X6" s="838"/>
      <c r="Y6" s="838"/>
      <c r="Z6" s="838"/>
      <c r="AA6" s="838"/>
      <c r="AB6" s="838"/>
      <c r="AC6" s="838"/>
      <c r="AD6" s="838"/>
      <c r="AE6" s="838"/>
      <c r="AF6" s="838"/>
      <c r="AG6" s="838"/>
      <c r="AH6" s="838"/>
      <c r="AI6" s="838"/>
      <c r="AJ6" s="838"/>
      <c r="AK6" s="838"/>
      <c r="AL6" s="838"/>
      <c r="AM6" s="838"/>
      <c r="AN6" s="838"/>
      <c r="AO6" s="838"/>
      <c r="AP6" s="838"/>
      <c r="AQ6" s="838"/>
      <c r="AR6" s="838"/>
      <c r="AS6" s="838"/>
      <c r="AT6" s="838"/>
      <c r="AU6" s="838"/>
      <c r="AV6" s="838"/>
      <c r="AW6" s="838"/>
      <c r="AX6" s="838"/>
      <c r="AY6" s="838"/>
      <c r="AZ6" s="838"/>
      <c r="BA6" s="838"/>
    </row>
    <row r="7" spans="1:53" customFormat="1" ht="14.45">
      <c r="A7" s="812"/>
      <c r="B7" s="1022" t="s">
        <v>403</v>
      </c>
      <c r="C7" s="1022"/>
      <c r="D7" s="1022"/>
      <c r="E7" s="1022"/>
      <c r="F7" s="1022"/>
      <c r="G7" s="1022"/>
      <c r="H7" s="1022"/>
      <c r="I7" s="1022"/>
      <c r="J7" s="1022"/>
      <c r="K7" s="1022"/>
      <c r="L7" s="1022"/>
      <c r="M7" s="812"/>
      <c r="N7" s="812"/>
      <c r="O7" s="812"/>
      <c r="P7" s="838"/>
      <c r="Q7" s="838"/>
      <c r="R7" s="838"/>
      <c r="S7" s="838"/>
      <c r="T7" s="838"/>
      <c r="U7" s="838"/>
      <c r="V7" s="838"/>
      <c r="W7" s="838"/>
      <c r="X7" s="838"/>
      <c r="Y7" s="838"/>
      <c r="Z7" s="838"/>
      <c r="AA7" s="838"/>
      <c r="AB7" s="838"/>
      <c r="AC7" s="838"/>
      <c r="AD7" s="838"/>
      <c r="AE7" s="838"/>
      <c r="AF7" s="838"/>
      <c r="AG7" s="838"/>
      <c r="AH7" s="838"/>
      <c r="AI7" s="838"/>
      <c r="AJ7" s="838"/>
      <c r="AK7" s="838"/>
      <c r="AL7" s="838"/>
      <c r="AM7" s="838"/>
      <c r="AN7" s="838"/>
      <c r="AO7" s="838"/>
      <c r="AP7" s="838"/>
      <c r="AQ7" s="838"/>
      <c r="AR7" s="838"/>
      <c r="AS7" s="838"/>
      <c r="AT7" s="838"/>
      <c r="AU7" s="838"/>
      <c r="AV7" s="838"/>
      <c r="AW7" s="838"/>
      <c r="AX7" s="838"/>
      <c r="AY7" s="838"/>
      <c r="AZ7" s="838"/>
      <c r="BA7" s="838"/>
    </row>
    <row r="8" spans="1:53">
      <c r="A8" s="812"/>
      <c r="B8" s="1003" t="s">
        <v>404</v>
      </c>
      <c r="C8" s="1003"/>
      <c r="D8" s="1003"/>
      <c r="E8" s="1003"/>
      <c r="F8" s="1003"/>
      <c r="G8" s="1003"/>
      <c r="H8" s="1003"/>
      <c r="I8" s="879"/>
      <c r="J8" s="879"/>
      <c r="K8" s="879"/>
      <c r="L8" s="880"/>
      <c r="M8" s="838"/>
      <c r="AX8" s="837"/>
      <c r="AY8" s="837"/>
      <c r="AZ8" s="837"/>
      <c r="BA8" s="837"/>
    </row>
    <row r="9" spans="1:53" ht="14.25" customHeight="1">
      <c r="A9" s="812"/>
      <c r="B9" s="1049" t="s">
        <v>405</v>
      </c>
      <c r="C9" s="1049"/>
      <c r="D9" s="1049"/>
      <c r="E9" s="1049"/>
      <c r="F9" s="1049"/>
      <c r="G9" s="1049"/>
      <c r="H9" s="1049"/>
      <c r="I9" s="879"/>
      <c r="J9" s="879"/>
      <c r="K9" s="879"/>
      <c r="L9" s="880"/>
      <c r="M9" s="838"/>
      <c r="AX9" s="837"/>
      <c r="AY9" s="837"/>
      <c r="AZ9" s="837"/>
      <c r="BA9" s="837"/>
    </row>
    <row r="10" spans="1:53">
      <c r="A10" s="812"/>
      <c r="B10" s="1021" t="s">
        <v>346</v>
      </c>
      <c r="C10" s="1021"/>
      <c r="D10" s="1021"/>
      <c r="E10" s="1021"/>
      <c r="F10" s="1021"/>
      <c r="G10" s="1021"/>
      <c r="H10" s="1021"/>
      <c r="I10" s="879"/>
      <c r="J10" s="879"/>
      <c r="K10" s="879"/>
      <c r="L10" s="880"/>
      <c r="M10" s="838"/>
      <c r="AX10" s="837"/>
      <c r="AY10" s="837"/>
      <c r="AZ10" s="837"/>
      <c r="BA10" s="837"/>
    </row>
    <row r="11" spans="1:53" ht="14.45">
      <c r="A11" s="812"/>
      <c r="B11" s="881" t="s">
        <v>406</v>
      </c>
      <c r="C11" s="882"/>
      <c r="D11" s="882"/>
      <c r="E11" s="882"/>
      <c r="F11" s="882"/>
      <c r="G11" s="882"/>
      <c r="H11" s="882"/>
      <c r="I11" s="879"/>
      <c r="J11" s="879"/>
      <c r="K11" s="879"/>
      <c r="L11" s="880"/>
      <c r="M11" s="838"/>
      <c r="AX11" s="837"/>
      <c r="AY11" s="837"/>
      <c r="AZ11" s="837"/>
      <c r="BA11" s="837"/>
    </row>
    <row r="12" spans="1:53">
      <c r="A12" s="812"/>
      <c r="B12" s="1003" t="s">
        <v>407</v>
      </c>
      <c r="C12" s="1003"/>
      <c r="D12" s="1003"/>
      <c r="E12" s="1003"/>
      <c r="F12" s="1003"/>
      <c r="G12" s="1003"/>
      <c r="H12" s="1003"/>
      <c r="I12" s="879"/>
      <c r="J12" s="879"/>
      <c r="K12" s="879"/>
      <c r="L12" s="880"/>
      <c r="M12" s="838"/>
      <c r="AX12" s="837"/>
      <c r="AY12" s="837"/>
      <c r="AZ12" s="837"/>
      <c r="BA12" s="837"/>
    </row>
    <row r="13" spans="1:53">
      <c r="A13" s="812"/>
      <c r="B13" s="1003" t="s">
        <v>408</v>
      </c>
      <c r="C13" s="1003"/>
      <c r="D13" s="1003"/>
      <c r="E13" s="1003"/>
      <c r="F13" s="1003"/>
      <c r="G13" s="1003"/>
      <c r="H13" s="1003"/>
      <c r="I13" s="879"/>
      <c r="J13" s="879"/>
      <c r="K13" s="879"/>
      <c r="L13" s="880"/>
      <c r="M13" s="838"/>
      <c r="AX13" s="837"/>
      <c r="AY13" s="837"/>
      <c r="AZ13" s="837"/>
      <c r="BA13" s="837"/>
    </row>
    <row r="14" spans="1:53">
      <c r="A14" s="812"/>
      <c r="B14" s="1003" t="s">
        <v>409</v>
      </c>
      <c r="C14" s="1003"/>
      <c r="D14" s="1003"/>
      <c r="E14" s="1003"/>
      <c r="F14" s="1003"/>
      <c r="G14" s="1003"/>
      <c r="H14" s="1003"/>
      <c r="I14" s="1003"/>
      <c r="J14" s="1003"/>
      <c r="K14" s="1003"/>
      <c r="L14" s="880"/>
      <c r="M14" s="838"/>
      <c r="AX14" s="837"/>
      <c r="AY14" s="837"/>
      <c r="AZ14" s="837"/>
      <c r="BA14" s="837"/>
    </row>
    <row r="15" spans="1:53" customFormat="1" ht="14.45">
      <c r="A15" s="812"/>
      <c r="B15" s="1023" t="s">
        <v>410</v>
      </c>
      <c r="C15" s="1023"/>
      <c r="D15" s="1023"/>
      <c r="E15" s="1023"/>
      <c r="F15" s="1023"/>
      <c r="G15" s="1023"/>
      <c r="H15" s="1023"/>
      <c r="I15" s="1023"/>
      <c r="J15" s="1023"/>
      <c r="K15" s="1023"/>
      <c r="L15" s="883"/>
      <c r="M15" s="812"/>
      <c r="N15" s="812"/>
      <c r="O15" s="812"/>
      <c r="P15" s="838"/>
      <c r="Q15" s="838"/>
      <c r="R15" s="838"/>
      <c r="S15" s="838"/>
      <c r="T15" s="838"/>
      <c r="U15" s="838"/>
      <c r="V15" s="838"/>
      <c r="W15" s="838"/>
      <c r="X15" s="838"/>
      <c r="Y15" s="838"/>
      <c r="Z15" s="838"/>
      <c r="AA15" s="838"/>
      <c r="AB15" s="838"/>
      <c r="AC15" s="838"/>
      <c r="AD15" s="838"/>
      <c r="AE15" s="838"/>
      <c r="AF15" s="838"/>
      <c r="AG15" s="838"/>
      <c r="AH15" s="838"/>
      <c r="AI15" s="838"/>
      <c r="AJ15" s="838"/>
      <c r="AK15" s="838"/>
      <c r="AL15" s="838"/>
      <c r="AM15" s="838"/>
      <c r="AN15" s="838"/>
      <c r="AO15" s="838"/>
      <c r="AP15" s="838"/>
      <c r="AQ15" s="838"/>
      <c r="AR15" s="838"/>
      <c r="AS15" s="838"/>
      <c r="AT15" s="838"/>
      <c r="AU15" s="838"/>
      <c r="AV15" s="838"/>
      <c r="AW15" s="838"/>
      <c r="AX15" s="838"/>
      <c r="AY15" s="838"/>
      <c r="AZ15" s="838"/>
      <c r="BA15" s="838"/>
    </row>
    <row r="16" spans="1:53" customFormat="1" ht="14.45">
      <c r="A16" s="812"/>
      <c r="B16" s="818"/>
      <c r="C16" s="819"/>
      <c r="D16" s="819"/>
      <c r="E16" s="819"/>
      <c r="F16" s="819"/>
      <c r="G16" s="819"/>
      <c r="H16" s="819"/>
      <c r="L16" s="812"/>
      <c r="M16" s="812"/>
      <c r="N16" s="812"/>
      <c r="O16" s="812"/>
      <c r="P16" s="838"/>
      <c r="Q16" s="838"/>
      <c r="R16" s="838"/>
      <c r="S16" s="838"/>
      <c r="T16" s="838"/>
      <c r="U16" s="838"/>
      <c r="V16" s="838"/>
      <c r="W16" s="838"/>
      <c r="X16" s="838"/>
      <c r="Y16" s="838"/>
      <c r="Z16" s="838"/>
      <c r="AA16" s="838"/>
      <c r="AB16" s="838"/>
      <c r="AC16" s="838"/>
      <c r="AD16" s="838"/>
      <c r="AE16" s="838"/>
      <c r="AF16" s="838"/>
      <c r="AG16" s="838"/>
      <c r="AH16" s="838"/>
      <c r="AI16" s="838"/>
      <c r="AJ16" s="838"/>
      <c r="AK16" s="838"/>
      <c r="AL16" s="838"/>
      <c r="AM16" s="838"/>
      <c r="AN16" s="838"/>
      <c r="AO16" s="838"/>
      <c r="AP16" s="838"/>
      <c r="AQ16" s="838"/>
      <c r="AR16" s="838"/>
      <c r="AS16" s="838"/>
      <c r="AT16" s="838"/>
      <c r="AU16" s="838"/>
      <c r="AV16" s="838"/>
      <c r="AW16" s="838"/>
      <c r="AX16" s="838"/>
      <c r="AY16" s="838"/>
      <c r="AZ16" s="838"/>
      <c r="BA16" s="838"/>
    </row>
    <row r="17" spans="1:53" s="525" customFormat="1" ht="17.100000000000001" customHeight="1">
      <c r="B17" s="820" t="s">
        <v>351</v>
      </c>
      <c r="C17" s="1050" t="str">
        <f>Guidance!D15</f>
        <v>£ GBP</v>
      </c>
      <c r="D17" s="1050"/>
      <c r="E17" s="822"/>
      <c r="F17" s="819"/>
      <c r="G17" s="819"/>
    </row>
    <row r="18" spans="1:53" s="525" customFormat="1" ht="17.100000000000001" customHeight="1">
      <c r="B18" s="820" t="s">
        <v>352</v>
      </c>
      <c r="C18" s="1024" t="s">
        <v>17</v>
      </c>
      <c r="D18" s="1024"/>
      <c r="E18" s="1051"/>
      <c r="F18" s="1051"/>
      <c r="G18" s="1051"/>
      <c r="H18" s="1051"/>
      <c r="I18" s="1051"/>
      <c r="J18" s="1051"/>
      <c r="K18" s="1051"/>
    </row>
    <row r="19" spans="1:53">
      <c r="B19" s="815"/>
      <c r="M19" s="838"/>
      <c r="BA19" s="837"/>
    </row>
    <row r="20" spans="1:53" ht="14.25" customHeight="1">
      <c r="B20" s="857" t="s">
        <v>411</v>
      </c>
      <c r="M20" s="838"/>
      <c r="BA20" s="837"/>
    </row>
    <row r="21" spans="1:53" ht="14.45">
      <c r="A21"/>
      <c r="B21" s="824" t="s">
        <v>243</v>
      </c>
      <c r="C21" s="825" t="s">
        <v>354</v>
      </c>
      <c r="D21" s="825" t="s">
        <v>412</v>
      </c>
      <c r="E21" s="825" t="s">
        <v>413</v>
      </c>
      <c r="F21" s="825" t="s">
        <v>414</v>
      </c>
      <c r="G21" s="825" t="s">
        <v>415</v>
      </c>
      <c r="H21" s="825" t="s">
        <v>416</v>
      </c>
      <c r="I21" s="825" t="s">
        <v>417</v>
      </c>
      <c r="J21" s="825" t="s">
        <v>418</v>
      </c>
      <c r="K21" s="825" t="s">
        <v>367</v>
      </c>
      <c r="L21" s="825" t="s">
        <v>419</v>
      </c>
      <c r="M21"/>
      <c r="O21"/>
      <c r="P21"/>
      <c r="BA21" s="837"/>
    </row>
    <row r="22" spans="1:53" ht="14.45">
      <c r="A22" s="858"/>
      <c r="B22" s="856" t="s">
        <v>243</v>
      </c>
      <c r="C22" s="859" t="s">
        <v>368</v>
      </c>
      <c r="D22" s="860"/>
      <c r="E22" s="860"/>
      <c r="F22" s="860"/>
      <c r="G22" s="860"/>
      <c r="H22" s="860"/>
      <c r="I22" s="860"/>
      <c r="J22" s="860"/>
      <c r="K22" s="860"/>
      <c r="L22" s="860"/>
      <c r="M22"/>
      <c r="O22"/>
      <c r="P22"/>
      <c r="BA22" s="837"/>
    </row>
    <row r="23" spans="1:53" ht="14.45">
      <c r="A23" s="858"/>
      <c r="B23" s="856" t="s">
        <v>243</v>
      </c>
      <c r="C23" s="859" t="s">
        <v>369</v>
      </c>
      <c r="D23" s="860"/>
      <c r="E23" s="860"/>
      <c r="F23" s="860"/>
      <c r="G23" s="860"/>
      <c r="H23" s="860"/>
      <c r="I23" s="860"/>
      <c r="J23" s="860"/>
      <c r="K23" s="860"/>
      <c r="L23" s="860"/>
      <c r="M23"/>
      <c r="O23"/>
      <c r="P23"/>
      <c r="BA23" s="837"/>
    </row>
    <row r="24" spans="1:53" ht="14.45">
      <c r="A24" s="858"/>
      <c r="B24" s="856" t="s">
        <v>243</v>
      </c>
      <c r="C24" s="859" t="s">
        <v>370</v>
      </c>
      <c r="D24" s="860"/>
      <c r="E24" s="860"/>
      <c r="F24" s="860"/>
      <c r="G24" s="860"/>
      <c r="H24" s="860"/>
      <c r="I24" s="860"/>
      <c r="J24" s="860"/>
      <c r="K24" s="860"/>
      <c r="L24" s="860"/>
      <c r="M24"/>
      <c r="O24"/>
      <c r="P24"/>
      <c r="BA24" s="837"/>
    </row>
    <row r="25" spans="1:53" ht="14.45">
      <c r="A25" s="858"/>
      <c r="B25" s="856" t="s">
        <v>243</v>
      </c>
      <c r="C25" s="859" t="s">
        <v>371</v>
      </c>
      <c r="D25" s="860"/>
      <c r="E25" s="860"/>
      <c r="F25" s="860"/>
      <c r="G25" s="860"/>
      <c r="H25" s="860"/>
      <c r="I25" s="860"/>
      <c r="J25" s="860"/>
      <c r="K25" s="860"/>
      <c r="L25" s="860"/>
      <c r="M25"/>
      <c r="O25"/>
      <c r="P25"/>
      <c r="BA25" s="837"/>
    </row>
    <row r="26" spans="1:53" ht="14.45">
      <c r="A26" s="858"/>
      <c r="B26" s="861" t="s">
        <v>372</v>
      </c>
      <c r="C26" s="832" t="s">
        <v>368</v>
      </c>
      <c r="D26" s="862">
        <f>SUMIF(Table3[[Period]:[Period]],$C26,Table3[Units sold (MT)])</f>
        <v>632</v>
      </c>
      <c r="E26" s="862">
        <f>SUMIF(Table3[[Period]:[Period]],$C26,Table3[Indirect labour cost])</f>
        <v>215.86624132759701</v>
      </c>
      <c r="F26" s="862">
        <f>SUMIF(Table3[[Period]:[Period]],$C26,Table3[Indirect Energy Costs])</f>
        <v>404.54009578165102</v>
      </c>
      <c r="G26" s="862">
        <f>SUMIF(Table3[[Period]:[Period]],$C26,Table3[Land Costs])</f>
        <v>404.54009578165102</v>
      </c>
      <c r="H26" s="862">
        <f>SUMIF(Table3[[Period]:[Period]],$C26,Table3[Finance Costs])</f>
        <v>740.09996789010302</v>
      </c>
      <c r="I26" s="862">
        <f>SUMIF(Table3[[Period]:[Period]],$C26,Table3[R&amp;D Costs])</f>
        <v>740.09996789010302</v>
      </c>
      <c r="J26" s="862">
        <f>SUMIF(Table3[[Period]:[Period]],$C26,Table3[Other Waste Disposal])</f>
        <v>701.08237685331801</v>
      </c>
      <c r="K26" s="862">
        <f>SUMIF(Table3[[Period]:[Period]],$C26,Table3[Other costs (specify)])</f>
        <v>701.08237685331801</v>
      </c>
      <c r="L26" s="862">
        <f>SUMIF(Table3[[Period]:[Period]],$C26,Table3[Domestic freight cost])</f>
        <v>985.80013768458002</v>
      </c>
      <c r="M26"/>
      <c r="O26"/>
      <c r="P26"/>
      <c r="BA26" s="837"/>
    </row>
    <row r="27" spans="1:53" ht="14.45">
      <c r="A27" s="858"/>
      <c r="B27" s="861" t="s">
        <v>372</v>
      </c>
      <c r="C27" s="832" t="s">
        <v>369</v>
      </c>
      <c r="D27" s="862">
        <f>SUMIF(Table3[[Period]:[Period]],$C27,Table3[Units sold (MT)])</f>
        <v>300</v>
      </c>
      <c r="E27" s="862">
        <f>SUMIF(Table3[[Period]:[Period]],$C27,Table3[Indirect labour cost])</f>
        <v>102</v>
      </c>
      <c r="F27" s="862">
        <f>SUMIF(Table3[[Period]:[Period]],$C27,Table3[Indirect Energy Costs])</f>
        <v>191</v>
      </c>
      <c r="G27" s="862">
        <f>SUMIF(Table3[[Period]:[Period]],$C27,Table3[Land Costs])</f>
        <v>191</v>
      </c>
      <c r="H27" s="862">
        <f>SUMIF(Table3[[Period]:[Period]],$C27,Table3[Finance Costs])</f>
        <v>349</v>
      </c>
      <c r="I27" s="862">
        <f>SUMIF(Table3[[Period]:[Period]],$C27,Table3[R&amp;D Costs])</f>
        <v>349</v>
      </c>
      <c r="J27" s="862">
        <f>SUMIF(Table3[[Period]:[Period]],$C27,Table3[Other Waste Disposal])</f>
        <v>331</v>
      </c>
      <c r="K27" s="862">
        <f>SUMIF(Table3[[Period]:[Period]],$C27,Table3[Other costs (specify)])</f>
        <v>331</v>
      </c>
      <c r="L27" s="862">
        <f>SUMIF(Table3[[Period]:[Period]],$C27,Table3[Domestic freight cost])</f>
        <v>465</v>
      </c>
      <c r="M27"/>
      <c r="O27"/>
      <c r="P27"/>
      <c r="BA27" s="837"/>
    </row>
    <row r="28" spans="1:53" ht="14.45">
      <c r="A28" s="858"/>
      <c r="B28" s="861" t="s">
        <v>372</v>
      </c>
      <c r="C28" s="832" t="s">
        <v>370</v>
      </c>
      <c r="D28" s="862">
        <f>SUMIF(Table3[[Period]:[Period]],$C28,Table3[Units sold (MT)])</f>
        <v>450</v>
      </c>
      <c r="E28" s="862">
        <f>SUMIF(Table3[[Period]:[Period]],$C28,Table3[Indirect labour cost])</f>
        <v>153</v>
      </c>
      <c r="F28" s="862">
        <f>SUMIF(Table3[[Period]:[Period]],$C28,Table3[Indirect Energy Costs])</f>
        <v>287</v>
      </c>
      <c r="G28" s="862">
        <f>SUMIF(Table3[[Period]:[Period]],$C28,Table3[Land Costs])</f>
        <v>287</v>
      </c>
      <c r="H28" s="862">
        <f>SUMIF(Table3[[Period]:[Period]],$C28,Table3[Finance Costs])</f>
        <v>524</v>
      </c>
      <c r="I28" s="862">
        <f>SUMIF(Table3[[Period]:[Period]],$C28,Table3[R&amp;D Costs])</f>
        <v>524</v>
      </c>
      <c r="J28" s="862">
        <f>SUMIF(Table3[[Period]:[Period]],$C28,Table3[Other Waste Disposal])</f>
        <v>497</v>
      </c>
      <c r="K28" s="862">
        <f>SUMIF(Table3[[Period]:[Period]],$C28,Table3[Other costs (specify)])</f>
        <v>497</v>
      </c>
      <c r="L28" s="862">
        <f>SUMIF(Table3[[Period]:[Period]],$C28,Table3[Domestic freight cost])</f>
        <v>698</v>
      </c>
      <c r="M28"/>
      <c r="O28"/>
      <c r="P28"/>
      <c r="BA28" s="837"/>
    </row>
    <row r="29" spans="1:53" ht="14.45">
      <c r="A29" s="858"/>
      <c r="B29" s="861" t="s">
        <v>372</v>
      </c>
      <c r="C29" s="832" t="s">
        <v>371</v>
      </c>
      <c r="D29" s="862">
        <f>SUMIF(Table3[[Period]:[Period]],$C29,Table3[Units sold (MT)])</f>
        <v>750</v>
      </c>
      <c r="E29" s="862">
        <f>SUMIF(Table3[[Period]:[Period]],$C29,Table3[Indirect labour cost])</f>
        <v>255</v>
      </c>
      <c r="F29" s="862">
        <f>SUMIF(Table3[[Period]:[Period]],$C29,Table3[Indirect Energy Costs])</f>
        <v>478</v>
      </c>
      <c r="G29" s="862">
        <f>SUMIF(Table3[[Period]:[Period]],$C29,Table3[Land Costs])</f>
        <v>478</v>
      </c>
      <c r="H29" s="862">
        <f>SUMIF(Table3[[Period]:[Period]],$C29,Table3[Finance Costs])</f>
        <v>873</v>
      </c>
      <c r="I29" s="862">
        <f>SUMIF(Table3[[Period]:[Period]],$C29,Table3[R&amp;D Costs])</f>
        <v>873</v>
      </c>
      <c r="J29" s="862">
        <f>SUMIF(Table3[[Period]:[Period]],$C29,Table3[Other Waste Disposal])</f>
        <v>828</v>
      </c>
      <c r="K29" s="862">
        <f>SUMIF(Table3[[Period]:[Period]],$C29,Table3[Other costs (specify)])</f>
        <v>828</v>
      </c>
      <c r="L29" s="862">
        <f>SUMIF(Table3[[Period]:[Period]],$C29,Table3[Domestic freight cost])</f>
        <v>1163</v>
      </c>
      <c r="M29"/>
      <c r="O29"/>
      <c r="P29"/>
      <c r="BA29" s="837"/>
    </row>
    <row r="30" spans="1:53" ht="14.45">
      <c r="A30" s="858"/>
      <c r="B30" s="863"/>
      <c r="C30" s="835"/>
      <c r="M30"/>
      <c r="O30"/>
      <c r="P30"/>
      <c r="BA30" s="837"/>
    </row>
    <row r="31" spans="1:53" ht="14.45">
      <c r="A31"/>
      <c r="M31"/>
      <c r="O31"/>
      <c r="P31"/>
      <c r="BA31" s="837"/>
    </row>
    <row r="32" spans="1:53" s="838" customFormat="1" ht="14.45">
      <c r="A32"/>
      <c r="B32" s="857" t="s">
        <v>420</v>
      </c>
      <c r="C32" s="837"/>
      <c r="D32" s="837"/>
      <c r="E32" s="837"/>
      <c r="F32" s="837"/>
      <c r="G32" s="837"/>
      <c r="H32" s="837"/>
      <c r="I32" s="837"/>
      <c r="J32" s="837"/>
      <c r="K32" s="837"/>
      <c r="L32" s="837"/>
      <c r="M32" s="812"/>
      <c r="N32" s="812"/>
    </row>
    <row r="33" spans="1:15" s="838" customFormat="1" ht="51.6" customHeight="1">
      <c r="A33" s="837"/>
      <c r="B33" s="839" t="s">
        <v>97</v>
      </c>
      <c r="C33" s="864" t="s">
        <v>374</v>
      </c>
      <c r="D33" s="840" t="s">
        <v>354</v>
      </c>
      <c r="E33" s="840" t="s">
        <v>421</v>
      </c>
      <c r="F33" s="840" t="s">
        <v>413</v>
      </c>
      <c r="G33" s="840" t="s">
        <v>414</v>
      </c>
      <c r="H33" s="840" t="s">
        <v>415</v>
      </c>
      <c r="I33" s="840" t="s">
        <v>416</v>
      </c>
      <c r="J33" s="840" t="s">
        <v>417</v>
      </c>
      <c r="K33" s="840" t="s">
        <v>418</v>
      </c>
      <c r="L33" s="840" t="s">
        <v>367</v>
      </c>
      <c r="M33" s="841" t="s">
        <v>419</v>
      </c>
    </row>
    <row r="34" spans="1:15" s="838" customFormat="1">
      <c r="A34" s="842" t="s">
        <v>376</v>
      </c>
      <c r="B34" s="863" t="s">
        <v>377</v>
      </c>
      <c r="C34" s="863" t="s">
        <v>378</v>
      </c>
      <c r="D34" s="835" t="s">
        <v>368</v>
      </c>
      <c r="E34" s="835">
        <v>632</v>
      </c>
      <c r="F34" s="865">
        <v>215.86624132759701</v>
      </c>
      <c r="G34" s="865">
        <v>404.54009578165102</v>
      </c>
      <c r="H34" s="865">
        <v>404.54009578165102</v>
      </c>
      <c r="I34" s="865">
        <v>740.09996789010302</v>
      </c>
      <c r="J34" s="865">
        <v>740.09996789010302</v>
      </c>
      <c r="K34" s="865">
        <v>701.08237685331801</v>
      </c>
      <c r="L34" s="865">
        <v>701.08237685331801</v>
      </c>
      <c r="M34" s="865">
        <v>985.80013768458002</v>
      </c>
      <c r="N34" s="812"/>
      <c r="O34" s="812"/>
    </row>
    <row r="35" spans="1:15" s="838" customFormat="1">
      <c r="A35" s="842" t="s">
        <v>376</v>
      </c>
      <c r="B35" s="863" t="s">
        <v>377</v>
      </c>
      <c r="C35" s="863" t="s">
        <v>378</v>
      </c>
      <c r="D35" s="835" t="s">
        <v>369</v>
      </c>
      <c r="E35" s="835">
        <v>300</v>
      </c>
      <c r="F35" s="835">
        <v>102</v>
      </c>
      <c r="G35" s="835">
        <v>191</v>
      </c>
      <c r="H35" s="835">
        <v>191</v>
      </c>
      <c r="I35" s="835">
        <v>349</v>
      </c>
      <c r="J35" s="835">
        <v>349</v>
      </c>
      <c r="K35" s="835">
        <v>331</v>
      </c>
      <c r="L35" s="835">
        <v>331</v>
      </c>
      <c r="M35" s="835">
        <v>465</v>
      </c>
      <c r="N35" s="812"/>
      <c r="O35" s="812"/>
    </row>
    <row r="36" spans="1:15" s="838" customFormat="1">
      <c r="A36" s="842" t="s">
        <v>376</v>
      </c>
      <c r="B36" s="863" t="s">
        <v>377</v>
      </c>
      <c r="C36" s="863" t="s">
        <v>378</v>
      </c>
      <c r="D36" s="835" t="s">
        <v>370</v>
      </c>
      <c r="E36" s="835">
        <v>450</v>
      </c>
      <c r="F36" s="835">
        <v>153</v>
      </c>
      <c r="G36" s="835">
        <v>287</v>
      </c>
      <c r="H36" s="835">
        <v>287</v>
      </c>
      <c r="I36" s="835">
        <v>524</v>
      </c>
      <c r="J36" s="835">
        <v>524</v>
      </c>
      <c r="K36" s="835">
        <v>497</v>
      </c>
      <c r="L36" s="835">
        <v>497</v>
      </c>
      <c r="M36" s="835">
        <v>698</v>
      </c>
      <c r="N36" s="812"/>
      <c r="O36" s="812"/>
    </row>
    <row r="37" spans="1:15" s="838" customFormat="1">
      <c r="A37" s="842" t="s">
        <v>376</v>
      </c>
      <c r="B37" s="863" t="s">
        <v>377</v>
      </c>
      <c r="C37" s="863" t="s">
        <v>378</v>
      </c>
      <c r="D37" s="835" t="s">
        <v>371</v>
      </c>
      <c r="E37" s="835">
        <v>750</v>
      </c>
      <c r="F37" s="835">
        <v>255</v>
      </c>
      <c r="G37" s="835">
        <v>478</v>
      </c>
      <c r="H37" s="835">
        <v>478</v>
      </c>
      <c r="I37" s="835">
        <v>873</v>
      </c>
      <c r="J37" s="835">
        <v>873</v>
      </c>
      <c r="K37" s="835">
        <v>828</v>
      </c>
      <c r="L37" s="835">
        <v>828</v>
      </c>
      <c r="M37" s="835">
        <v>1163</v>
      </c>
      <c r="N37" s="812"/>
      <c r="O37" s="812"/>
    </row>
    <row r="38" spans="1:15" s="838" customFormat="1" ht="14.45">
      <c r="A38"/>
      <c r="B38" s="301"/>
      <c r="C38" s="301"/>
      <c r="D38" s="301"/>
      <c r="E38" s="301"/>
      <c r="F38" s="301"/>
      <c r="G38" s="301"/>
      <c r="H38" s="301"/>
      <c r="I38" s="301"/>
      <c r="J38" s="301"/>
      <c r="K38" s="301"/>
      <c r="L38" s="301"/>
      <c r="M38" s="301"/>
      <c r="N38" s="812"/>
      <c r="O38" s="812"/>
    </row>
    <row r="39" spans="1:15" s="838" customFormat="1" ht="14.45">
      <c r="A39"/>
      <c r="B39" s="812"/>
      <c r="C39" s="812"/>
      <c r="D39" s="812"/>
      <c r="E39" s="812"/>
      <c r="F39" s="812"/>
      <c r="G39" s="812"/>
      <c r="H39" s="812"/>
      <c r="I39" s="812"/>
      <c r="J39" s="812"/>
      <c r="K39" s="812"/>
      <c r="L39" s="812"/>
    </row>
    <row r="40" spans="1:15" s="838" customFormat="1" ht="14.45">
      <c r="A40"/>
      <c r="B40" s="866"/>
      <c r="I40" s="812"/>
      <c r="J40" s="812"/>
      <c r="K40" s="812"/>
      <c r="L40" s="812"/>
      <c r="M40" s="812"/>
      <c r="N40" s="812"/>
    </row>
    <row r="41" spans="1:15" s="838" customFormat="1" ht="14.45">
      <c r="A41"/>
      <c r="B41" s="817"/>
      <c r="C41" s="525"/>
      <c r="E41" s="837"/>
      <c r="I41" s="812"/>
      <c r="J41" s="812"/>
      <c r="K41" s="812"/>
      <c r="L41" s="812"/>
      <c r="M41" s="812"/>
      <c r="N41" s="812"/>
      <c r="O41" s="812"/>
    </row>
    <row r="42" spans="1:15" s="838" customFormat="1" ht="14.45">
      <c r="A42"/>
      <c r="B42" s="817"/>
      <c r="D42" s="837"/>
      <c r="E42" s="837"/>
      <c r="I42" s="812"/>
      <c r="J42" s="812"/>
      <c r="K42" s="812"/>
      <c r="L42" s="812"/>
      <c r="M42" s="812"/>
      <c r="N42" s="812"/>
      <c r="O42" s="812"/>
    </row>
    <row r="43" spans="1:15" s="838" customFormat="1" ht="14.45">
      <c r="A43"/>
      <c r="B43" s="817"/>
      <c r="D43" s="837"/>
      <c r="E43" s="837"/>
      <c r="I43" s="812"/>
      <c r="J43" s="812"/>
      <c r="K43" s="812"/>
      <c r="L43" s="812"/>
    </row>
    <row r="44" spans="1:15" s="838" customFormat="1" ht="14.45">
      <c r="A44"/>
      <c r="B44" s="817"/>
      <c r="I44" s="812"/>
      <c r="J44" s="812"/>
      <c r="K44" s="812"/>
      <c r="L44" s="812"/>
    </row>
    <row r="45" spans="1:15" s="838" customFormat="1" ht="14.45">
      <c r="A45"/>
      <c r="B45" s="817"/>
      <c r="I45" s="525"/>
      <c r="J45" s="525"/>
      <c r="K45" s="812"/>
      <c r="L45" s="812"/>
    </row>
    <row r="46" spans="1:15" s="838" customFormat="1" ht="14.45">
      <c r="A46"/>
      <c r="B46" s="817"/>
      <c r="I46" s="812"/>
      <c r="J46" s="812"/>
      <c r="K46" s="812"/>
      <c r="L46" s="812"/>
    </row>
    <row r="47" spans="1:15" s="838" customFormat="1" ht="14.45">
      <c r="A47"/>
      <c r="B47" s="817"/>
      <c r="D47"/>
      <c r="E47"/>
      <c r="F47"/>
      <c r="G47"/>
      <c r="H47"/>
    </row>
    <row r="48" spans="1:15" s="838" customFormat="1" ht="14.45">
      <c r="A48"/>
      <c r="B48"/>
      <c r="C48"/>
      <c r="D48"/>
      <c r="E48"/>
      <c r="F48"/>
      <c r="G48"/>
      <c r="H48"/>
    </row>
    <row r="49" spans="1:8" s="838" customFormat="1" ht="14.25" customHeight="1">
      <c r="A49"/>
      <c r="B49"/>
      <c r="C49"/>
      <c r="D49"/>
      <c r="E49"/>
      <c r="F49"/>
      <c r="G49"/>
      <c r="H49"/>
    </row>
    <row r="50" spans="1:8" s="838" customFormat="1" ht="14.45">
      <c r="A50"/>
      <c r="B50"/>
      <c r="C50"/>
      <c r="D50"/>
      <c r="E50"/>
      <c r="F50"/>
      <c r="G50"/>
      <c r="H50"/>
    </row>
    <row r="51" spans="1:8" s="838" customFormat="1" ht="14.45">
      <c r="A51"/>
    </row>
    <row r="52" spans="1:8" s="838" customFormat="1" ht="14.45">
      <c r="A52"/>
    </row>
    <row r="53" spans="1:8" s="838" customFormat="1" ht="14.45">
      <c r="A53"/>
    </row>
    <row r="54" spans="1:8" s="838" customFormat="1" ht="14.45">
      <c r="A54"/>
    </row>
    <row r="55" spans="1:8" s="838" customFormat="1" ht="14.45">
      <c r="A55"/>
    </row>
    <row r="56" spans="1:8" s="838" customFormat="1" ht="14.45">
      <c r="A56"/>
    </row>
    <row r="57" spans="1:8" s="838" customFormat="1" ht="14.45">
      <c r="A57"/>
    </row>
    <row r="58" spans="1:8" s="838" customFormat="1" ht="14.45">
      <c r="A58"/>
    </row>
    <row r="59" spans="1:8" s="838" customFormat="1" ht="14.45">
      <c r="A59"/>
    </row>
    <row r="60" spans="1:8" s="838" customFormat="1" ht="14.45">
      <c r="A60"/>
    </row>
    <row r="61" spans="1:8" s="838" customFormat="1" ht="14.45">
      <c r="A61"/>
    </row>
    <row r="62" spans="1:8" s="838" customFormat="1" ht="14.45">
      <c r="A62"/>
    </row>
    <row r="63" spans="1:8" s="838" customFormat="1" ht="14.45">
      <c r="A63"/>
    </row>
    <row r="64" spans="1:8" s="838" customFormat="1" ht="14.45">
      <c r="A64"/>
    </row>
    <row r="65" spans="1:5" s="838" customFormat="1" ht="14.45">
      <c r="A65"/>
      <c r="B65" s="867"/>
      <c r="C65" s="867"/>
      <c r="D65" s="867"/>
      <c r="E65" s="867"/>
    </row>
    <row r="66" spans="1:5" s="838" customFormat="1" ht="14.45">
      <c r="A66"/>
    </row>
    <row r="67" spans="1:5" s="838" customFormat="1" ht="14.45">
      <c r="A67"/>
    </row>
    <row r="68" spans="1:5" s="838" customFormat="1" ht="14.45">
      <c r="A68"/>
    </row>
    <row r="69" spans="1:5" s="838" customFormat="1" ht="14.45">
      <c r="A69"/>
    </row>
    <row r="70" spans="1:5" s="838" customFormat="1" ht="14.45">
      <c r="A70"/>
    </row>
    <row r="71" spans="1:5" s="838" customFormat="1" ht="14.45">
      <c r="A71"/>
    </row>
    <row r="72" spans="1:5" s="838" customFormat="1" ht="14.45">
      <c r="A72"/>
    </row>
    <row r="73" spans="1:5" s="838" customFormat="1" ht="14.45">
      <c r="A73"/>
    </row>
    <row r="74" spans="1:5" s="838" customFormat="1" ht="14.45">
      <c r="A74"/>
    </row>
    <row r="75" spans="1:5" s="838" customFormat="1" ht="14.45">
      <c r="A75"/>
    </row>
    <row r="76" spans="1:5" s="838" customFormat="1" ht="14.45">
      <c r="A76"/>
    </row>
    <row r="77" spans="1:5" s="838" customFormat="1" ht="14.45">
      <c r="A77"/>
    </row>
    <row r="78" spans="1:5" s="838" customFormat="1" ht="14.45">
      <c r="A78"/>
    </row>
    <row r="79" spans="1:5" s="838" customFormat="1"/>
    <row r="80" spans="1:5" s="838" customFormat="1"/>
    <row r="81" s="838" customFormat="1"/>
    <row r="82" s="838" customFormat="1"/>
    <row r="83" s="838" customFormat="1"/>
    <row r="84" s="838" customFormat="1"/>
    <row r="85" s="838" customFormat="1"/>
    <row r="86" s="838" customFormat="1"/>
    <row r="87" s="838" customFormat="1"/>
    <row r="88" s="838" customFormat="1"/>
    <row r="89" s="838" customFormat="1"/>
    <row r="90" s="838" customFormat="1"/>
    <row r="91" s="838" customFormat="1"/>
    <row r="92" s="838" customFormat="1"/>
    <row r="93" s="838" customFormat="1"/>
    <row r="94" s="838" customFormat="1"/>
    <row r="95" s="838" customFormat="1"/>
    <row r="96" s="838" customFormat="1"/>
    <row r="97" s="838" customFormat="1"/>
    <row r="98" s="838" customFormat="1"/>
    <row r="99" s="838" customFormat="1"/>
    <row r="100" s="838" customFormat="1"/>
    <row r="101" s="838" customFormat="1"/>
    <row r="102" s="838" customFormat="1"/>
    <row r="103" s="838" customFormat="1"/>
    <row r="104" s="838" customFormat="1"/>
    <row r="105" s="838" customFormat="1"/>
    <row r="106" s="838" customFormat="1"/>
    <row r="107" s="838" customFormat="1"/>
    <row r="108" s="838" customFormat="1"/>
    <row r="109" s="838" customFormat="1"/>
    <row r="110" s="838" customFormat="1"/>
    <row r="111" s="838" customFormat="1"/>
    <row r="112" s="838" customFormat="1"/>
    <row r="113" spans="2:8" s="838" customFormat="1"/>
    <row r="114" spans="2:8" s="838" customFormat="1"/>
    <row r="115" spans="2:8" s="838" customFormat="1"/>
    <row r="116" spans="2:8" s="838" customFormat="1"/>
    <row r="117" spans="2:8" s="838" customFormat="1"/>
    <row r="118" spans="2:8" s="838" customFormat="1"/>
    <row r="119" spans="2:8" s="838" customFormat="1"/>
    <row r="120" spans="2:8" s="838" customFormat="1"/>
    <row r="121" spans="2:8" s="838" customFormat="1"/>
    <row r="122" spans="2:8" s="838" customFormat="1"/>
    <row r="123" spans="2:8" s="838" customFormat="1"/>
    <row r="124" spans="2:8" s="838" customFormat="1"/>
    <row r="125" spans="2:8" s="838" customFormat="1"/>
    <row r="126" spans="2:8" s="838" customFormat="1"/>
    <row r="127" spans="2:8" s="838" customFormat="1"/>
    <row r="128" spans="2:8" s="838" customFormat="1">
      <c r="B128" s="837"/>
      <c r="C128" s="837"/>
      <c r="D128" s="837"/>
      <c r="E128" s="837"/>
      <c r="F128" s="837"/>
      <c r="G128" s="837"/>
      <c r="H128" s="837"/>
    </row>
  </sheetData>
  <mergeCells count="14">
    <mergeCell ref="B13:H13"/>
    <mergeCell ref="B14:K14"/>
    <mergeCell ref="B15:K15"/>
    <mergeCell ref="C17:D17"/>
    <mergeCell ref="C18:D18"/>
    <mergeCell ref="E18:K18"/>
    <mergeCell ref="B9:H9"/>
    <mergeCell ref="B10:H10"/>
    <mergeCell ref="B12:H12"/>
    <mergeCell ref="B3:E3"/>
    <mergeCell ref="C4:E4"/>
    <mergeCell ref="C5:E5"/>
    <mergeCell ref="B7:L7"/>
    <mergeCell ref="B8:H8"/>
  </mergeCells>
  <hyperlinks>
    <hyperlink ref="B1" location="Contents!A1" display="Back to Contents" xr:uid="{22E50B74-B2C6-4984-8B59-797B26FA8E95}"/>
  </hyperlinks>
  <pageMargins left="0.7" right="0.7" top="0.75" bottom="0.75"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BE016-EFE9-4856-BABA-43B71C4A9996}">
  <sheetPr>
    <tabColor theme="7" tint="0.79998168889431442"/>
  </sheetPr>
  <dimension ref="A1:BV209"/>
  <sheetViews>
    <sheetView zoomScale="70" zoomScaleNormal="70" workbookViewId="0">
      <selection activeCell="I41" sqref="I41"/>
    </sheetView>
  </sheetViews>
  <sheetFormatPr defaultColWidth="8.42578125" defaultRowHeight="14.45"/>
  <cols>
    <col min="1" max="1" width="8.42578125" style="372" customWidth="1"/>
    <col min="2" max="2" width="20" style="372" customWidth="1"/>
    <col min="3" max="9" width="10.42578125" style="372" customWidth="1"/>
    <col min="10" max="10" width="8.42578125" style="372" customWidth="1"/>
    <col min="11" max="20" width="8.42578125" style="372"/>
    <col min="21" max="74" width="8.42578125" style="418"/>
    <col min="75" max="16384" width="8.42578125" style="372"/>
  </cols>
  <sheetData>
    <row r="1" spans="1:24" ht="15" customHeight="1">
      <c r="A1" s="370"/>
      <c r="B1" s="371" t="s">
        <v>58</v>
      </c>
      <c r="C1" s="370"/>
      <c r="D1" s="370"/>
      <c r="E1" s="370"/>
      <c r="F1" s="370"/>
      <c r="G1" s="370"/>
      <c r="H1" s="370"/>
      <c r="I1" s="370"/>
      <c r="J1" s="370"/>
      <c r="K1" s="370"/>
      <c r="L1" s="370"/>
      <c r="M1" s="370"/>
      <c r="N1" s="370"/>
      <c r="O1" s="370"/>
      <c r="P1" s="370"/>
      <c r="Q1" s="370"/>
      <c r="R1" s="370"/>
      <c r="S1" s="370"/>
      <c r="T1" s="370"/>
      <c r="U1" s="419"/>
      <c r="V1" s="419"/>
      <c r="W1" s="419"/>
      <c r="X1" s="419"/>
    </row>
    <row r="2" spans="1:24" ht="15" customHeight="1" thickBot="1">
      <c r="A2" s="370"/>
      <c r="B2" s="370"/>
      <c r="C2" s="370"/>
      <c r="D2" s="370"/>
      <c r="E2" s="370"/>
      <c r="F2" s="370"/>
      <c r="G2" s="370"/>
      <c r="H2" s="370"/>
      <c r="I2" s="370"/>
      <c r="J2" s="370"/>
      <c r="K2" s="370"/>
      <c r="L2" s="370"/>
      <c r="M2" s="370"/>
      <c r="N2" s="370"/>
      <c r="O2" s="370"/>
      <c r="P2" s="370"/>
      <c r="Q2" s="370"/>
      <c r="R2" s="370"/>
      <c r="S2" s="370"/>
      <c r="T2" s="370"/>
      <c r="U2" s="419"/>
      <c r="V2" s="419"/>
      <c r="W2" s="419"/>
      <c r="X2" s="419"/>
    </row>
    <row r="3" spans="1:24" ht="20.25" customHeight="1" thickBot="1">
      <c r="A3" s="370"/>
      <c r="B3" s="1027" t="s">
        <v>422</v>
      </c>
      <c r="C3" s="1027"/>
      <c r="D3" s="1027"/>
      <c r="E3" s="1027"/>
      <c r="F3" s="1027"/>
      <c r="G3" s="370"/>
      <c r="H3" s="1028" t="s">
        <v>230</v>
      </c>
      <c r="I3" s="1028"/>
      <c r="J3" s="370"/>
      <c r="K3" s="370"/>
      <c r="L3" s="370"/>
      <c r="M3" s="370"/>
      <c r="N3" s="370"/>
      <c r="O3" s="370"/>
      <c r="P3" s="370"/>
      <c r="Q3" s="370"/>
      <c r="R3" s="370"/>
      <c r="S3" s="370"/>
      <c r="T3" s="370"/>
      <c r="U3" s="419"/>
      <c r="V3" s="419"/>
      <c r="W3" s="419"/>
      <c r="X3" s="419"/>
    </row>
    <row r="4" spans="1:24" ht="15.75" customHeight="1" thickBot="1">
      <c r="A4" s="370"/>
      <c r="B4" s="36" t="s">
        <v>1</v>
      </c>
      <c r="C4" s="1029" t="s">
        <v>115</v>
      </c>
      <c r="D4" s="1030"/>
      <c r="E4" s="1030"/>
      <c r="F4" s="1031"/>
      <c r="G4" s="370"/>
      <c r="H4" s="1032" t="s">
        <v>380</v>
      </c>
      <c r="I4" s="1033"/>
      <c r="J4" s="370"/>
      <c r="K4" s="370"/>
      <c r="L4" s="370"/>
      <c r="M4" s="370"/>
      <c r="N4" s="370"/>
      <c r="O4" s="370"/>
      <c r="P4" s="370"/>
      <c r="Q4" s="370"/>
      <c r="R4" s="370"/>
      <c r="S4" s="370"/>
      <c r="T4" s="370"/>
      <c r="U4" s="419"/>
      <c r="V4" s="419"/>
      <c r="W4" s="419"/>
      <c r="X4" s="419"/>
    </row>
    <row r="5" spans="1:24" ht="15" thickBot="1">
      <c r="A5" s="370"/>
      <c r="B5" s="15" t="s">
        <v>3</v>
      </c>
      <c r="C5" s="1020" t="s">
        <v>115</v>
      </c>
      <c r="D5" s="943"/>
      <c r="E5" s="943"/>
      <c r="F5" s="944"/>
      <c r="G5" s="370"/>
      <c r="H5" s="370"/>
      <c r="I5" s="370"/>
      <c r="J5" s="370"/>
      <c r="K5" s="370"/>
      <c r="L5" s="370"/>
      <c r="M5" s="370"/>
      <c r="N5" s="370"/>
      <c r="O5" s="370"/>
      <c r="P5" s="370"/>
      <c r="Q5" s="370"/>
      <c r="R5" s="370"/>
      <c r="S5" s="370"/>
      <c r="T5" s="370"/>
      <c r="U5" s="419"/>
      <c r="V5" s="419"/>
      <c r="W5" s="419"/>
      <c r="X5" s="419"/>
    </row>
    <row r="6" spans="1:24">
      <c r="A6" s="370"/>
      <c r="B6" s="370"/>
      <c r="C6" s="370"/>
      <c r="D6" s="370"/>
      <c r="E6" s="370"/>
      <c r="F6" s="370"/>
      <c r="H6" s="370"/>
      <c r="I6" s="370"/>
      <c r="J6" s="370"/>
      <c r="K6" s="370"/>
      <c r="L6" s="370"/>
      <c r="M6" s="370"/>
      <c r="N6" s="370"/>
      <c r="O6" s="370"/>
      <c r="P6" s="370"/>
      <c r="Q6" s="370"/>
      <c r="R6" s="370"/>
      <c r="S6" s="370"/>
      <c r="T6" s="370"/>
      <c r="U6" s="419"/>
      <c r="V6" s="419"/>
      <c r="W6" s="419"/>
      <c r="X6" s="419"/>
    </row>
    <row r="7" spans="1:24">
      <c r="A7" s="370"/>
      <c r="B7" s="373" t="s">
        <v>381</v>
      </c>
      <c r="C7" s="370"/>
      <c r="D7" s="370"/>
      <c r="E7" s="370"/>
      <c r="F7" s="370"/>
      <c r="G7" s="373"/>
      <c r="H7" s="370"/>
      <c r="I7" s="370"/>
      <c r="J7" s="370"/>
      <c r="K7" s="370"/>
      <c r="L7" s="370"/>
      <c r="M7" s="370"/>
      <c r="N7" s="370"/>
      <c r="O7" s="370"/>
      <c r="P7" s="370"/>
      <c r="Q7" s="370"/>
      <c r="R7" s="370"/>
      <c r="S7" s="370"/>
      <c r="T7" s="370"/>
      <c r="U7" s="419"/>
      <c r="V7" s="419"/>
      <c r="W7" s="419"/>
      <c r="X7" s="419"/>
    </row>
    <row r="8" spans="1:24" ht="15" thickBot="1">
      <c r="A8" s="370"/>
      <c r="B8" s="370"/>
      <c r="C8" s="370"/>
      <c r="D8" s="370"/>
      <c r="E8" s="370"/>
      <c r="F8" s="370"/>
      <c r="G8" s="373"/>
      <c r="H8" s="370"/>
      <c r="I8" s="370"/>
      <c r="J8" s="370"/>
      <c r="K8" s="370"/>
      <c r="L8" s="370"/>
      <c r="M8" s="370"/>
      <c r="N8" s="370"/>
      <c r="O8" s="370"/>
      <c r="P8" s="370"/>
      <c r="Q8" s="370"/>
      <c r="R8" s="370"/>
      <c r="S8" s="370"/>
      <c r="T8" s="370"/>
      <c r="U8" s="419"/>
      <c r="V8" s="419"/>
      <c r="W8" s="419"/>
      <c r="X8" s="419"/>
    </row>
    <row r="9" spans="1:24">
      <c r="A9" s="370"/>
      <c r="B9" s="374"/>
      <c r="C9" s="375" t="s">
        <v>243</v>
      </c>
      <c r="D9" s="376" t="s">
        <v>372</v>
      </c>
      <c r="E9" s="376" t="s">
        <v>382</v>
      </c>
      <c r="F9" s="376" t="s">
        <v>383</v>
      </c>
      <c r="G9" s="377" t="s">
        <v>384</v>
      </c>
      <c r="H9" s="370"/>
      <c r="I9" s="370"/>
      <c r="J9" s="370"/>
      <c r="K9" s="370"/>
      <c r="L9" s="370"/>
      <c r="M9" s="370"/>
      <c r="N9" s="370"/>
      <c r="O9" s="370"/>
      <c r="P9" s="370"/>
      <c r="Q9" s="370"/>
      <c r="R9" s="370"/>
      <c r="S9" s="370"/>
      <c r="T9" s="370"/>
      <c r="U9" s="419"/>
      <c r="V9" s="419"/>
      <c r="W9" s="419"/>
      <c r="X9" s="419"/>
    </row>
    <row r="10" spans="1:24">
      <c r="A10" s="370"/>
      <c r="B10" s="1034" t="s">
        <v>423</v>
      </c>
      <c r="C10" s="1034"/>
      <c r="D10" s="1034"/>
      <c r="E10" s="1034"/>
      <c r="F10" s="1034"/>
      <c r="G10" s="1034"/>
      <c r="H10" s="370"/>
      <c r="I10" s="370"/>
      <c r="J10" s="370"/>
      <c r="K10" s="370"/>
      <c r="L10" s="370"/>
      <c r="M10" s="370"/>
      <c r="N10" s="370"/>
      <c r="O10" s="370"/>
      <c r="P10" s="370"/>
      <c r="Q10" s="370"/>
      <c r="R10" s="370"/>
      <c r="S10" s="370"/>
      <c r="T10" s="370"/>
      <c r="U10" s="419"/>
      <c r="V10" s="419"/>
      <c r="W10" s="419"/>
      <c r="X10" s="419"/>
    </row>
    <row r="11" spans="1:24" ht="15" thickBot="1">
      <c r="A11" s="370"/>
      <c r="B11" s="1025" t="s">
        <v>424</v>
      </c>
      <c r="C11" s="1025"/>
      <c r="D11" s="1025"/>
      <c r="E11" s="1025"/>
      <c r="F11" s="1025"/>
      <c r="G11" s="1025"/>
      <c r="H11" s="370"/>
      <c r="I11" s="370"/>
      <c r="J11" s="370"/>
      <c r="K11" s="370"/>
      <c r="L11" s="370"/>
      <c r="M11" s="370"/>
      <c r="N11" s="370"/>
      <c r="O11" s="370"/>
      <c r="P11" s="370"/>
      <c r="Q11" s="370"/>
      <c r="R11" s="370"/>
      <c r="S11" s="370"/>
      <c r="T11" s="370"/>
      <c r="U11" s="419"/>
      <c r="V11" s="419"/>
      <c r="W11" s="419"/>
      <c r="X11" s="419"/>
    </row>
    <row r="12" spans="1:24">
      <c r="A12" s="370"/>
      <c r="B12" s="378" t="s">
        <v>425</v>
      </c>
      <c r="C12" s="379"/>
      <c r="D12" s="380"/>
      <c r="E12" s="381"/>
      <c r="F12" s="380"/>
      <c r="G12" s="382"/>
      <c r="H12" s="370"/>
      <c r="I12" s="370"/>
      <c r="J12" s="370"/>
      <c r="K12" s="370"/>
      <c r="L12" s="370"/>
      <c r="M12" s="370"/>
      <c r="N12" s="370"/>
      <c r="O12" s="370"/>
      <c r="P12" s="370"/>
      <c r="Q12" s="370"/>
      <c r="R12" s="370"/>
      <c r="S12" s="370"/>
      <c r="T12" s="370"/>
      <c r="U12" s="419"/>
      <c r="V12" s="419"/>
      <c r="W12" s="419"/>
      <c r="X12" s="419"/>
    </row>
    <row r="13" spans="1:24">
      <c r="A13" s="370"/>
      <c r="B13" s="383" t="s">
        <v>426</v>
      </c>
      <c r="C13" s="384"/>
      <c r="D13" s="385"/>
      <c r="E13" s="386"/>
      <c r="F13" s="385"/>
      <c r="G13" s="387"/>
      <c r="H13" s="370"/>
      <c r="I13" s="370"/>
      <c r="J13" s="370"/>
      <c r="K13" s="370"/>
      <c r="L13" s="370"/>
      <c r="M13" s="370"/>
      <c r="N13" s="370"/>
      <c r="O13" s="370"/>
      <c r="P13" s="370"/>
      <c r="Q13" s="370"/>
      <c r="R13" s="370"/>
      <c r="S13" s="370"/>
      <c r="T13" s="370"/>
      <c r="U13" s="419"/>
      <c r="V13" s="419"/>
      <c r="W13" s="419"/>
      <c r="X13" s="419"/>
    </row>
    <row r="14" spans="1:24">
      <c r="A14" s="370"/>
      <c r="B14" s="383" t="s">
        <v>307</v>
      </c>
      <c r="C14" s="384"/>
      <c r="D14" s="385"/>
      <c r="E14" s="386"/>
      <c r="F14" s="385"/>
      <c r="G14" s="387"/>
      <c r="H14" s="370"/>
      <c r="I14" s="370"/>
      <c r="J14" s="370"/>
      <c r="K14" s="370"/>
      <c r="L14" s="370"/>
      <c r="M14" s="370"/>
      <c r="N14" s="370"/>
      <c r="O14" s="370"/>
      <c r="P14" s="370"/>
      <c r="Q14" s="370"/>
      <c r="R14" s="370"/>
      <c r="S14" s="370"/>
      <c r="T14" s="370"/>
      <c r="U14" s="419"/>
      <c r="V14" s="419"/>
      <c r="W14" s="419"/>
      <c r="X14" s="419"/>
    </row>
    <row r="15" spans="1:24" ht="15" thickBot="1">
      <c r="A15" s="370"/>
      <c r="B15" s="388" t="s">
        <v>391</v>
      </c>
      <c r="C15" s="389"/>
      <c r="D15" s="390"/>
      <c r="E15" s="391"/>
      <c r="F15" s="390"/>
      <c r="G15" s="392"/>
      <c r="H15" s="370"/>
      <c r="I15" s="370"/>
      <c r="J15" s="370"/>
      <c r="K15" s="370"/>
      <c r="L15" s="370"/>
      <c r="M15" s="370"/>
      <c r="N15" s="370"/>
      <c r="O15" s="370"/>
      <c r="P15" s="370"/>
      <c r="Q15" s="370"/>
      <c r="R15" s="370"/>
      <c r="S15" s="370"/>
      <c r="T15" s="370"/>
      <c r="U15" s="419"/>
      <c r="V15" s="419"/>
      <c r="W15" s="419"/>
      <c r="X15" s="419"/>
    </row>
    <row r="16" spans="1:24" ht="15" thickBot="1">
      <c r="A16" s="370"/>
      <c r="B16" s="393" t="s">
        <v>392</v>
      </c>
      <c r="C16" s="394">
        <f>C12+C13+C14+C15</f>
        <v>0</v>
      </c>
      <c r="D16" s="395">
        <f>D12+D13+D14+D15</f>
        <v>0</v>
      </c>
      <c r="E16" s="395">
        <f>E12+E13+E14+E15</f>
        <v>0</v>
      </c>
      <c r="F16" s="395">
        <f>F12+F13+F14+F15</f>
        <v>0</v>
      </c>
      <c r="G16" s="396">
        <f>G12+G13+G14+G15</f>
        <v>0</v>
      </c>
      <c r="H16" s="370"/>
      <c r="I16" s="370"/>
      <c r="J16" s="370"/>
      <c r="K16" s="370"/>
      <c r="L16" s="370"/>
      <c r="M16" s="370"/>
      <c r="N16" s="370"/>
      <c r="O16" s="370"/>
      <c r="P16" s="370"/>
      <c r="Q16" s="370"/>
      <c r="R16" s="370"/>
      <c r="S16" s="370"/>
      <c r="T16" s="370"/>
      <c r="U16" s="419"/>
      <c r="V16" s="419"/>
      <c r="W16" s="419"/>
      <c r="X16" s="419"/>
    </row>
    <row r="17" spans="1:24" ht="15" thickBot="1">
      <c r="A17" s="370"/>
      <c r="B17" s="1026" t="s">
        <v>427</v>
      </c>
      <c r="C17" s="1026"/>
      <c r="D17" s="1026"/>
      <c r="E17" s="1026"/>
      <c r="F17" s="1026"/>
      <c r="G17" s="1026"/>
      <c r="H17" s="370"/>
      <c r="I17" s="370"/>
      <c r="J17" s="370"/>
      <c r="K17" s="370"/>
      <c r="L17" s="370"/>
      <c r="M17" s="370"/>
      <c r="N17" s="370"/>
      <c r="O17" s="370"/>
      <c r="P17" s="370"/>
      <c r="Q17" s="370"/>
      <c r="R17" s="370"/>
      <c r="S17" s="370"/>
      <c r="T17" s="370"/>
      <c r="U17" s="419"/>
      <c r="V17" s="419"/>
      <c r="W17" s="419"/>
      <c r="X17" s="419"/>
    </row>
    <row r="18" spans="1:24">
      <c r="A18" s="370"/>
      <c r="B18" s="378" t="s">
        <v>428</v>
      </c>
      <c r="C18" s="379"/>
      <c r="D18" s="380"/>
      <c r="E18" s="381"/>
      <c r="F18" s="380"/>
      <c r="G18" s="397"/>
      <c r="H18" s="370"/>
      <c r="I18" s="370"/>
      <c r="J18" s="370"/>
      <c r="K18" s="370"/>
      <c r="L18" s="370"/>
      <c r="M18" s="370"/>
      <c r="N18" s="370"/>
      <c r="O18" s="370"/>
      <c r="P18" s="370"/>
      <c r="Q18" s="370"/>
      <c r="R18" s="370"/>
      <c r="S18" s="370"/>
      <c r="T18" s="370"/>
      <c r="U18" s="419"/>
      <c r="V18" s="419"/>
      <c r="W18" s="419"/>
      <c r="X18" s="419"/>
    </row>
    <row r="19" spans="1:24">
      <c r="A19" s="370"/>
      <c r="B19" s="383" t="s">
        <v>429</v>
      </c>
      <c r="C19" s="384"/>
      <c r="D19" s="385"/>
      <c r="E19" s="386"/>
      <c r="F19" s="385"/>
      <c r="G19" s="398"/>
      <c r="H19" s="370"/>
      <c r="I19" s="370"/>
      <c r="J19" s="370"/>
      <c r="K19" s="370"/>
      <c r="L19" s="370"/>
      <c r="M19" s="370"/>
      <c r="N19" s="370"/>
      <c r="O19" s="370"/>
      <c r="P19" s="370"/>
      <c r="Q19" s="370"/>
      <c r="R19" s="370"/>
      <c r="S19" s="370"/>
      <c r="T19" s="370"/>
      <c r="U19" s="419"/>
      <c r="V19" s="419"/>
      <c r="W19" s="419"/>
      <c r="X19" s="419"/>
    </row>
    <row r="20" spans="1:24">
      <c r="A20" s="370"/>
      <c r="B20" s="399" t="s">
        <v>307</v>
      </c>
      <c r="C20" s="384"/>
      <c r="D20" s="385"/>
      <c r="E20" s="386"/>
      <c r="F20" s="385"/>
      <c r="G20" s="398"/>
      <c r="H20" s="370"/>
      <c r="I20" s="370"/>
      <c r="J20" s="370"/>
      <c r="K20" s="370"/>
      <c r="L20" s="370"/>
      <c r="M20" s="370"/>
      <c r="N20" s="370"/>
      <c r="O20" s="370"/>
      <c r="P20" s="370"/>
      <c r="Q20" s="370"/>
      <c r="R20" s="370"/>
      <c r="S20" s="370"/>
      <c r="T20" s="370"/>
      <c r="U20" s="419"/>
      <c r="V20" s="419"/>
      <c r="W20" s="419"/>
      <c r="X20" s="419"/>
    </row>
    <row r="21" spans="1:24" ht="15" thickBot="1">
      <c r="A21" s="370"/>
      <c r="B21" s="388" t="s">
        <v>391</v>
      </c>
      <c r="C21" s="389"/>
      <c r="D21" s="390"/>
      <c r="E21" s="391"/>
      <c r="F21" s="390"/>
      <c r="G21" s="400"/>
      <c r="H21" s="370"/>
      <c r="I21" s="370"/>
      <c r="J21" s="370"/>
      <c r="K21" s="370"/>
      <c r="L21" s="370"/>
      <c r="M21" s="370"/>
      <c r="N21" s="370"/>
      <c r="O21" s="370"/>
      <c r="P21" s="370"/>
      <c r="Q21" s="370"/>
      <c r="R21" s="370"/>
      <c r="S21" s="370"/>
      <c r="T21" s="370"/>
      <c r="U21" s="419"/>
      <c r="V21" s="419"/>
      <c r="W21" s="419"/>
      <c r="X21" s="419"/>
    </row>
    <row r="22" spans="1:24" ht="15" thickBot="1">
      <c r="A22" s="370"/>
      <c r="B22" s="393" t="s">
        <v>398</v>
      </c>
      <c r="C22" s="394">
        <f>C18+C19+C20+C21</f>
        <v>0</v>
      </c>
      <c r="D22" s="395">
        <f>D18+D19+D20+D21</f>
        <v>0</v>
      </c>
      <c r="E22" s="395">
        <f>E18+E19+E20+E21</f>
        <v>0</v>
      </c>
      <c r="F22" s="395">
        <f>F18+F19+F20+F21</f>
        <v>0</v>
      </c>
      <c r="G22" s="396">
        <f>G18+G19+G20+G21</f>
        <v>0</v>
      </c>
      <c r="H22" s="370"/>
      <c r="I22" s="370"/>
      <c r="J22" s="370"/>
      <c r="K22" s="370"/>
      <c r="L22" s="370"/>
      <c r="M22" s="370"/>
      <c r="N22" s="370"/>
      <c r="O22" s="370"/>
      <c r="P22" s="370"/>
      <c r="Q22" s="370"/>
      <c r="R22" s="370"/>
      <c r="S22" s="370"/>
      <c r="T22" s="370"/>
      <c r="U22" s="419"/>
      <c r="V22" s="419"/>
      <c r="W22" s="419"/>
      <c r="X22" s="419"/>
    </row>
    <row r="23" spans="1:24" ht="15" thickBot="1">
      <c r="A23" s="370"/>
      <c r="B23" s="1026" t="s">
        <v>430</v>
      </c>
      <c r="C23" s="1026"/>
      <c r="D23" s="1026"/>
      <c r="E23" s="1026"/>
      <c r="F23" s="1026"/>
      <c r="G23" s="1026"/>
      <c r="H23" s="370"/>
      <c r="I23" s="370"/>
      <c r="J23" s="370"/>
      <c r="K23" s="370"/>
      <c r="L23" s="370"/>
      <c r="M23" s="370"/>
      <c r="N23" s="370"/>
      <c r="O23" s="370"/>
      <c r="P23" s="370"/>
      <c r="Q23" s="370"/>
      <c r="R23" s="370"/>
      <c r="S23" s="370"/>
      <c r="T23" s="370"/>
      <c r="U23" s="419"/>
      <c r="V23" s="419"/>
      <c r="W23" s="419"/>
      <c r="X23" s="419"/>
    </row>
    <row r="24" spans="1:24">
      <c r="A24" s="370"/>
      <c r="B24" s="378" t="s">
        <v>431</v>
      </c>
      <c r="C24" s="379"/>
      <c r="D24" s="381"/>
      <c r="E24" s="381"/>
      <c r="F24" s="381"/>
      <c r="G24" s="397"/>
      <c r="H24" s="370"/>
      <c r="I24" s="370"/>
      <c r="J24" s="370"/>
      <c r="K24" s="370"/>
      <c r="L24" s="370"/>
      <c r="M24" s="370"/>
      <c r="N24" s="370"/>
      <c r="O24" s="370"/>
      <c r="P24" s="370"/>
      <c r="Q24" s="370"/>
      <c r="R24" s="370"/>
      <c r="S24" s="370"/>
      <c r="T24" s="370"/>
      <c r="U24" s="419"/>
      <c r="V24" s="419"/>
      <c r="W24" s="419"/>
      <c r="X24" s="419"/>
    </row>
    <row r="25" spans="1:24">
      <c r="A25" s="370"/>
      <c r="B25" s="399" t="s">
        <v>432</v>
      </c>
      <c r="C25" s="384"/>
      <c r="D25" s="386"/>
      <c r="E25" s="386"/>
      <c r="F25" s="385"/>
      <c r="G25" s="398"/>
      <c r="H25" s="370"/>
      <c r="I25" s="370"/>
      <c r="J25" s="370"/>
      <c r="K25" s="370"/>
      <c r="L25" s="370"/>
      <c r="M25" s="370"/>
      <c r="N25" s="370"/>
      <c r="O25" s="370"/>
      <c r="P25" s="370"/>
      <c r="Q25" s="370"/>
      <c r="R25" s="370"/>
      <c r="S25" s="370"/>
      <c r="T25" s="370"/>
      <c r="U25" s="419"/>
      <c r="V25" s="419"/>
      <c r="W25" s="419"/>
      <c r="X25" s="419"/>
    </row>
    <row r="26" spans="1:24">
      <c r="A26" s="370"/>
      <c r="B26" s="399" t="s">
        <v>307</v>
      </c>
      <c r="C26" s="384"/>
      <c r="D26" s="386"/>
      <c r="E26" s="386"/>
      <c r="F26" s="385"/>
      <c r="G26" s="398"/>
      <c r="H26" s="370"/>
      <c r="I26" s="370"/>
      <c r="J26" s="370"/>
      <c r="K26" s="370"/>
      <c r="L26" s="370"/>
      <c r="M26" s="370"/>
      <c r="N26" s="370"/>
      <c r="O26" s="370"/>
      <c r="P26" s="370"/>
      <c r="Q26" s="370"/>
      <c r="R26" s="370"/>
      <c r="S26" s="370"/>
      <c r="T26" s="370"/>
      <c r="U26" s="419"/>
      <c r="V26" s="419"/>
      <c r="W26" s="419"/>
      <c r="X26" s="419"/>
    </row>
    <row r="27" spans="1:24">
      <c r="A27" s="370"/>
      <c r="B27" s="399" t="s">
        <v>391</v>
      </c>
      <c r="C27" s="384"/>
      <c r="D27" s="386"/>
      <c r="E27" s="386"/>
      <c r="F27" s="385"/>
      <c r="G27" s="398"/>
      <c r="H27" s="370"/>
      <c r="I27" s="370"/>
      <c r="J27" s="370"/>
      <c r="K27" s="370"/>
      <c r="L27" s="370"/>
      <c r="M27" s="370"/>
      <c r="N27" s="370"/>
      <c r="O27" s="370"/>
      <c r="P27" s="370"/>
      <c r="Q27" s="370"/>
      <c r="R27" s="370"/>
      <c r="S27" s="370"/>
      <c r="T27" s="370"/>
      <c r="U27" s="419"/>
      <c r="V27" s="419"/>
      <c r="W27" s="419"/>
      <c r="X27" s="419"/>
    </row>
    <row r="28" spans="1:24" ht="15" thickBot="1">
      <c r="A28" s="370"/>
      <c r="B28" s="401" t="s">
        <v>391</v>
      </c>
      <c r="C28" s="389"/>
      <c r="D28" s="391"/>
      <c r="E28" s="391"/>
      <c r="F28" s="390"/>
      <c r="G28" s="400"/>
      <c r="H28" s="370"/>
      <c r="I28" s="370"/>
      <c r="J28" s="370"/>
      <c r="K28" s="370"/>
      <c r="L28" s="370"/>
      <c r="M28" s="370"/>
      <c r="N28" s="370"/>
      <c r="O28" s="370"/>
      <c r="P28" s="370"/>
      <c r="Q28" s="370"/>
      <c r="R28" s="370"/>
      <c r="S28" s="370"/>
      <c r="T28" s="370"/>
      <c r="U28" s="419"/>
      <c r="V28" s="419"/>
      <c r="W28" s="419"/>
      <c r="X28" s="419"/>
    </row>
    <row r="29" spans="1:24" ht="15" thickBot="1">
      <c r="A29" s="370"/>
      <c r="B29" s="402" t="s">
        <v>433</v>
      </c>
      <c r="C29" s="403">
        <f>SUM(C24:C28)</f>
        <v>0</v>
      </c>
      <c r="D29" s="404">
        <f>SUM(D24:D28)</f>
        <v>0</v>
      </c>
      <c r="E29" s="404">
        <f>SUM(E24:E28)</f>
        <v>0</v>
      </c>
      <c r="F29" s="404">
        <f>SUM(F24:F28)</f>
        <v>0</v>
      </c>
      <c r="G29" s="405">
        <f>SUM(G24:G28)</f>
        <v>0</v>
      </c>
      <c r="H29" s="370"/>
      <c r="I29" s="370"/>
      <c r="J29" s="370"/>
      <c r="K29" s="370"/>
      <c r="L29" s="370"/>
      <c r="M29" s="370"/>
      <c r="N29" s="370"/>
      <c r="O29" s="370"/>
      <c r="P29" s="370"/>
      <c r="Q29" s="370"/>
      <c r="R29" s="370"/>
      <c r="S29" s="370"/>
      <c r="T29" s="370"/>
      <c r="U29" s="419"/>
      <c r="V29" s="419"/>
      <c r="W29" s="419"/>
      <c r="X29" s="419"/>
    </row>
    <row r="30" spans="1:24" ht="15" thickBot="1">
      <c r="A30" s="370"/>
      <c r="B30" s="406" t="s">
        <v>434</v>
      </c>
      <c r="C30" s="407"/>
      <c r="D30" s="408"/>
      <c r="E30" s="408"/>
      <c r="F30" s="408"/>
      <c r="G30" s="409"/>
      <c r="H30" s="370"/>
      <c r="I30" s="370"/>
      <c r="J30" s="370"/>
      <c r="K30" s="370"/>
      <c r="L30" s="370"/>
      <c r="M30" s="370"/>
      <c r="N30" s="370"/>
      <c r="O30" s="370"/>
      <c r="P30" s="370"/>
      <c r="Q30" s="370"/>
      <c r="R30" s="370"/>
      <c r="S30" s="370"/>
      <c r="T30" s="370"/>
      <c r="U30" s="419"/>
      <c r="V30" s="419"/>
      <c r="W30" s="419"/>
      <c r="X30" s="419"/>
    </row>
    <row r="31" spans="1:24" ht="29.1" thickBot="1">
      <c r="A31" s="370"/>
      <c r="B31" s="410" t="s">
        <v>435</v>
      </c>
      <c r="C31" s="411">
        <f>SUM(C29+C22+C16)</f>
        <v>0</v>
      </c>
      <c r="D31" s="411">
        <f>SUM(D29+D22+D16)</f>
        <v>0</v>
      </c>
      <c r="E31" s="411">
        <f>SUM(E29+E22+E16)</f>
        <v>0</v>
      </c>
      <c r="F31" s="411">
        <f>SUM(F29+F22+F16)</f>
        <v>0</v>
      </c>
      <c r="G31" s="411">
        <f>SUM(G29+G22+G16)</f>
        <v>0</v>
      </c>
      <c r="H31" s="370"/>
      <c r="I31" s="370"/>
      <c r="J31" s="370"/>
      <c r="K31" s="370"/>
      <c r="L31" s="370"/>
      <c r="M31" s="370"/>
      <c r="N31" s="370"/>
      <c r="O31" s="370"/>
      <c r="P31" s="370"/>
      <c r="Q31" s="370"/>
      <c r="R31" s="370"/>
      <c r="S31" s="370"/>
      <c r="T31" s="370"/>
      <c r="U31" s="419"/>
      <c r="V31" s="419"/>
      <c r="W31" s="419"/>
      <c r="X31" s="419"/>
    </row>
    <row r="32" spans="1:24">
      <c r="A32" s="370"/>
      <c r="B32" s="412" t="s">
        <v>436</v>
      </c>
      <c r="C32" s="413">
        <f>IF(C30&gt;0, C31/C30, 0)</f>
        <v>0</v>
      </c>
      <c r="D32" s="413">
        <f>IF(D30&gt;0, D31/D30, 0)</f>
        <v>0</v>
      </c>
      <c r="E32" s="413">
        <f>IF(E30&gt;0, E31/E30, 0)</f>
        <v>0</v>
      </c>
      <c r="F32" s="413">
        <f>IF(F30&gt;0, F31/F30, 0)</f>
        <v>0</v>
      </c>
      <c r="G32" s="413">
        <f>IF(G30&gt;0, G31/G30, 0)</f>
        <v>0</v>
      </c>
      <c r="H32" s="370"/>
      <c r="I32" s="370"/>
      <c r="J32" s="370"/>
      <c r="K32" s="370"/>
      <c r="L32" s="370"/>
      <c r="M32" s="370"/>
      <c r="N32" s="370"/>
      <c r="O32" s="370"/>
      <c r="P32" s="370"/>
      <c r="Q32" s="370"/>
      <c r="R32" s="370"/>
      <c r="S32" s="370"/>
      <c r="T32" s="370"/>
      <c r="U32" s="419"/>
      <c r="V32" s="419"/>
      <c r="W32" s="419"/>
      <c r="X32" s="419"/>
    </row>
    <row r="33" spans="1:24">
      <c r="A33" s="370"/>
      <c r="B33" s="414"/>
      <c r="C33" s="415"/>
      <c r="D33" s="415"/>
      <c r="E33" s="415"/>
      <c r="F33" s="415"/>
      <c r="G33" s="415"/>
      <c r="H33" s="370"/>
      <c r="I33" s="370"/>
      <c r="J33" s="370"/>
      <c r="K33" s="370"/>
      <c r="L33" s="370"/>
      <c r="M33" s="370"/>
      <c r="N33" s="370"/>
      <c r="O33" s="370"/>
      <c r="P33" s="370"/>
      <c r="Q33" s="370"/>
      <c r="R33" s="370"/>
      <c r="S33" s="370"/>
      <c r="T33" s="370"/>
      <c r="U33" s="419"/>
      <c r="V33" s="419"/>
      <c r="W33" s="419"/>
      <c r="X33" s="419"/>
    </row>
    <row r="34" spans="1:24" ht="70.5">
      <c r="B34" s="416" t="s">
        <v>437</v>
      </c>
      <c r="C34" s="417"/>
      <c r="D34" s="417"/>
      <c r="E34" s="417"/>
      <c r="F34" s="417"/>
      <c r="G34" s="417"/>
      <c r="H34" s="370"/>
      <c r="I34" s="370"/>
      <c r="J34" s="370"/>
      <c r="K34" s="370"/>
      <c r="L34" s="370"/>
      <c r="M34" s="370"/>
      <c r="N34" s="370"/>
      <c r="O34" s="370"/>
      <c r="P34" s="370"/>
      <c r="Q34" s="370"/>
      <c r="R34" s="370"/>
      <c r="S34" s="370"/>
      <c r="T34" s="370"/>
      <c r="U34" s="419"/>
      <c r="V34" s="419"/>
      <c r="W34" s="419"/>
      <c r="X34" s="419"/>
    </row>
    <row r="35" spans="1:24" s="418" customFormat="1">
      <c r="J35" s="419"/>
      <c r="K35" s="419"/>
      <c r="L35" s="419"/>
      <c r="M35" s="419"/>
      <c r="N35" s="419"/>
      <c r="O35" s="419"/>
      <c r="P35" s="419"/>
      <c r="Q35" s="419"/>
      <c r="R35" s="419"/>
      <c r="S35" s="419"/>
      <c r="T35" s="419"/>
      <c r="U35" s="419"/>
      <c r="V35" s="419"/>
      <c r="W35" s="419"/>
      <c r="X35" s="419"/>
    </row>
    <row r="36" spans="1:24" s="418" customFormat="1">
      <c r="J36" s="419"/>
      <c r="K36" s="419"/>
      <c r="L36" s="419"/>
      <c r="M36" s="419"/>
      <c r="N36" s="419"/>
      <c r="O36" s="419"/>
      <c r="P36" s="419"/>
      <c r="Q36" s="419"/>
      <c r="R36" s="419"/>
      <c r="S36" s="419"/>
      <c r="T36" s="419"/>
      <c r="U36" s="419"/>
      <c r="V36" s="419"/>
      <c r="W36" s="419"/>
      <c r="X36" s="419"/>
    </row>
    <row r="37" spans="1:24" s="418" customFormat="1">
      <c r="J37" s="419"/>
      <c r="K37" s="419"/>
      <c r="L37" s="419"/>
      <c r="M37" s="419"/>
      <c r="N37" s="419"/>
      <c r="O37" s="419"/>
      <c r="P37" s="419"/>
      <c r="Q37" s="419"/>
      <c r="R37" s="419"/>
      <c r="S37" s="419"/>
      <c r="T37" s="419"/>
      <c r="U37" s="419"/>
      <c r="V37" s="419"/>
      <c r="W37" s="419"/>
      <c r="X37" s="419"/>
    </row>
    <row r="38" spans="1:24" s="418" customFormat="1">
      <c r="J38" s="419"/>
      <c r="K38" s="419"/>
      <c r="L38" s="419"/>
      <c r="M38" s="419"/>
      <c r="N38" s="419"/>
      <c r="O38" s="419"/>
      <c r="P38" s="419"/>
      <c r="Q38" s="419"/>
      <c r="R38" s="419"/>
      <c r="S38" s="419"/>
      <c r="T38" s="419"/>
      <c r="U38" s="419"/>
      <c r="V38" s="419"/>
      <c r="W38" s="419"/>
      <c r="X38" s="419"/>
    </row>
    <row r="39" spans="1:24" s="418" customFormat="1">
      <c r="J39" s="419"/>
      <c r="K39" s="419"/>
      <c r="L39" s="419"/>
      <c r="M39" s="419"/>
      <c r="N39" s="419"/>
      <c r="O39" s="419"/>
      <c r="P39" s="419"/>
      <c r="Q39" s="419"/>
      <c r="R39" s="419"/>
      <c r="S39" s="419"/>
      <c r="T39" s="419"/>
      <c r="U39" s="419"/>
      <c r="V39" s="419"/>
      <c r="W39" s="419"/>
      <c r="X39" s="419"/>
    </row>
    <row r="40" spans="1:24" s="418" customFormat="1">
      <c r="J40" s="419"/>
      <c r="K40" s="419"/>
      <c r="L40" s="419"/>
      <c r="M40" s="419"/>
      <c r="N40" s="419"/>
      <c r="O40" s="419"/>
      <c r="P40" s="419"/>
      <c r="Q40" s="419"/>
      <c r="R40" s="419"/>
      <c r="S40" s="419"/>
      <c r="T40" s="419"/>
      <c r="U40" s="419"/>
      <c r="V40" s="419"/>
      <c r="W40" s="419"/>
      <c r="X40" s="419"/>
    </row>
    <row r="41" spans="1:24" s="418" customFormat="1">
      <c r="J41" s="419"/>
      <c r="K41" s="419"/>
      <c r="L41" s="419"/>
      <c r="M41" s="419"/>
      <c r="N41" s="419"/>
      <c r="O41" s="419"/>
      <c r="P41" s="419"/>
      <c r="Q41" s="419"/>
      <c r="R41" s="419"/>
      <c r="S41" s="419"/>
      <c r="T41" s="419"/>
      <c r="U41" s="419"/>
      <c r="V41" s="419"/>
      <c r="W41" s="419"/>
      <c r="X41" s="419"/>
    </row>
    <row r="42" spans="1:24" s="418" customFormat="1">
      <c r="J42" s="419"/>
      <c r="K42" s="419"/>
      <c r="L42" s="419"/>
      <c r="M42" s="419"/>
      <c r="N42" s="419"/>
      <c r="O42" s="419"/>
      <c r="P42" s="419"/>
      <c r="Q42" s="419"/>
      <c r="R42" s="419"/>
      <c r="S42" s="419"/>
      <c r="T42" s="419"/>
      <c r="U42" s="419"/>
      <c r="V42" s="419"/>
      <c r="W42" s="419"/>
      <c r="X42" s="419"/>
    </row>
    <row r="43" spans="1:24" s="418" customFormat="1">
      <c r="J43" s="419"/>
      <c r="K43" s="419"/>
      <c r="L43" s="419"/>
      <c r="M43" s="419"/>
      <c r="N43" s="419"/>
      <c r="O43" s="419"/>
      <c r="P43" s="419"/>
      <c r="Q43" s="419"/>
      <c r="R43" s="419"/>
      <c r="S43" s="419"/>
      <c r="T43" s="419"/>
      <c r="U43" s="419"/>
      <c r="V43" s="419"/>
      <c r="W43" s="419"/>
      <c r="X43" s="419"/>
    </row>
    <row r="44" spans="1:24" s="418" customFormat="1">
      <c r="J44" s="419"/>
      <c r="K44" s="419"/>
      <c r="L44" s="419"/>
      <c r="M44" s="419"/>
      <c r="N44" s="419"/>
      <c r="O44" s="419"/>
      <c r="P44" s="419"/>
      <c r="Q44" s="419"/>
      <c r="R44" s="419"/>
      <c r="S44" s="419"/>
      <c r="T44" s="419"/>
      <c r="U44" s="419"/>
      <c r="V44" s="419"/>
      <c r="W44" s="419"/>
      <c r="X44" s="419"/>
    </row>
    <row r="45" spans="1:24" s="418" customFormat="1">
      <c r="J45" s="419"/>
      <c r="K45" s="419"/>
      <c r="L45" s="419"/>
      <c r="M45" s="419"/>
      <c r="N45" s="419"/>
      <c r="O45" s="419"/>
      <c r="P45" s="419"/>
      <c r="Q45" s="419"/>
      <c r="R45" s="419"/>
      <c r="S45" s="419"/>
      <c r="T45" s="419"/>
      <c r="U45" s="419"/>
      <c r="V45" s="419"/>
      <c r="W45" s="419"/>
      <c r="X45" s="419"/>
    </row>
    <row r="46" spans="1:24" s="418" customFormat="1">
      <c r="J46" s="419"/>
      <c r="K46" s="419"/>
      <c r="L46" s="419"/>
      <c r="M46" s="419"/>
      <c r="N46" s="419"/>
      <c r="O46" s="419"/>
      <c r="P46" s="419"/>
      <c r="Q46" s="419"/>
      <c r="R46" s="419"/>
      <c r="S46" s="419"/>
      <c r="T46" s="419"/>
      <c r="U46" s="419"/>
      <c r="V46" s="419"/>
      <c r="W46" s="419"/>
      <c r="X46" s="419"/>
    </row>
    <row r="47" spans="1:24" s="418" customFormat="1">
      <c r="J47" s="419"/>
      <c r="K47" s="419"/>
      <c r="L47" s="419"/>
      <c r="M47" s="419"/>
      <c r="N47" s="419"/>
      <c r="O47" s="419"/>
      <c r="P47" s="419"/>
      <c r="Q47" s="419"/>
      <c r="R47" s="419"/>
      <c r="S47" s="419"/>
      <c r="T47" s="419"/>
      <c r="U47" s="419"/>
      <c r="V47" s="419"/>
      <c r="W47" s="419"/>
      <c r="X47" s="419"/>
    </row>
    <row r="48" spans="1:24" s="418" customFormat="1">
      <c r="J48" s="419"/>
      <c r="K48" s="419"/>
      <c r="L48" s="419"/>
      <c r="M48" s="419"/>
      <c r="N48" s="419"/>
      <c r="O48" s="419"/>
      <c r="P48" s="419"/>
      <c r="Q48" s="419"/>
      <c r="R48" s="419"/>
      <c r="S48" s="419"/>
      <c r="T48" s="419"/>
      <c r="U48" s="419"/>
      <c r="V48" s="419"/>
      <c r="W48" s="419"/>
      <c r="X48" s="419"/>
    </row>
    <row r="49" spans="10:24" s="418" customFormat="1">
      <c r="J49" s="419"/>
      <c r="K49" s="419"/>
      <c r="L49" s="419"/>
      <c r="M49" s="419"/>
      <c r="N49" s="419"/>
      <c r="O49" s="419"/>
      <c r="P49" s="419"/>
      <c r="Q49" s="419"/>
      <c r="R49" s="419"/>
      <c r="S49" s="419"/>
      <c r="T49" s="419"/>
      <c r="U49" s="419"/>
      <c r="V49" s="419"/>
      <c r="W49" s="419"/>
      <c r="X49" s="419"/>
    </row>
    <row r="50" spans="10:24" s="418" customFormat="1">
      <c r="J50" s="419"/>
      <c r="K50" s="419"/>
      <c r="L50" s="419"/>
      <c r="M50" s="419"/>
      <c r="N50" s="419"/>
      <c r="O50" s="419"/>
      <c r="P50" s="419"/>
      <c r="Q50" s="419"/>
      <c r="R50" s="419"/>
      <c r="S50" s="419"/>
      <c r="T50" s="419"/>
      <c r="U50" s="419"/>
      <c r="V50" s="419"/>
      <c r="W50" s="419"/>
      <c r="X50" s="419"/>
    </row>
    <row r="51" spans="10:24" s="418" customFormat="1">
      <c r="J51" s="419"/>
      <c r="K51" s="419"/>
      <c r="L51" s="419"/>
      <c r="M51" s="419"/>
      <c r="N51" s="419"/>
      <c r="O51" s="419"/>
      <c r="P51" s="419"/>
      <c r="Q51" s="419"/>
      <c r="R51" s="419"/>
      <c r="S51" s="419"/>
      <c r="T51" s="419"/>
      <c r="U51" s="419"/>
      <c r="V51" s="419"/>
      <c r="W51" s="419"/>
      <c r="X51" s="419"/>
    </row>
    <row r="52" spans="10:24" s="418" customFormat="1">
      <c r="J52" s="419"/>
      <c r="K52" s="419"/>
      <c r="L52" s="419"/>
      <c r="M52" s="419"/>
      <c r="N52" s="419"/>
      <c r="O52" s="419"/>
      <c r="P52" s="419"/>
      <c r="Q52" s="419"/>
      <c r="R52" s="419"/>
      <c r="S52" s="419"/>
      <c r="T52" s="419"/>
      <c r="U52" s="419"/>
      <c r="V52" s="419"/>
      <c r="W52" s="419"/>
      <c r="X52" s="419"/>
    </row>
    <row r="53" spans="10:24" s="418" customFormat="1">
      <c r="J53" s="419"/>
      <c r="K53" s="419"/>
      <c r="L53" s="419"/>
      <c r="M53" s="419"/>
      <c r="N53" s="419"/>
      <c r="O53" s="419"/>
      <c r="P53" s="419"/>
      <c r="Q53" s="419"/>
      <c r="R53" s="419"/>
      <c r="S53" s="419"/>
      <c r="T53" s="419"/>
      <c r="U53" s="419"/>
      <c r="V53" s="419"/>
      <c r="W53" s="419"/>
      <c r="X53" s="419"/>
    </row>
    <row r="54" spans="10:24" s="418" customFormat="1">
      <c r="J54" s="419"/>
      <c r="K54" s="419"/>
      <c r="L54" s="419"/>
      <c r="M54" s="419"/>
      <c r="N54" s="419"/>
      <c r="O54" s="419"/>
      <c r="P54" s="419"/>
      <c r="Q54" s="419"/>
      <c r="R54" s="419"/>
      <c r="S54" s="419"/>
      <c r="T54" s="419"/>
      <c r="U54" s="419"/>
      <c r="V54" s="419"/>
      <c r="W54" s="419"/>
      <c r="X54" s="419"/>
    </row>
    <row r="55" spans="10:24" s="418" customFormat="1">
      <c r="J55" s="419"/>
      <c r="K55" s="419"/>
      <c r="L55" s="419"/>
      <c r="M55" s="419"/>
      <c r="N55" s="419"/>
      <c r="O55" s="419"/>
      <c r="P55" s="419"/>
      <c r="Q55" s="419"/>
      <c r="R55" s="419"/>
      <c r="S55" s="419"/>
      <c r="T55" s="419"/>
      <c r="U55" s="419"/>
      <c r="V55" s="419"/>
      <c r="W55" s="419"/>
      <c r="X55" s="419"/>
    </row>
    <row r="56" spans="10:24" s="418" customFormat="1">
      <c r="J56" s="419"/>
      <c r="K56" s="419"/>
      <c r="L56" s="419"/>
      <c r="M56" s="419"/>
      <c r="N56" s="419"/>
      <c r="O56" s="419"/>
      <c r="P56" s="419"/>
      <c r="Q56" s="419"/>
      <c r="R56" s="419"/>
      <c r="S56" s="419"/>
      <c r="T56" s="419"/>
      <c r="U56" s="419"/>
      <c r="V56" s="419"/>
      <c r="W56" s="419"/>
      <c r="X56" s="419"/>
    </row>
    <row r="57" spans="10:24" s="418" customFormat="1">
      <c r="J57" s="419"/>
      <c r="K57" s="419"/>
      <c r="L57" s="419"/>
      <c r="M57" s="419"/>
      <c r="N57" s="419"/>
      <c r="O57" s="419"/>
      <c r="P57" s="419"/>
      <c r="Q57" s="419"/>
      <c r="R57" s="419"/>
      <c r="S57" s="419"/>
      <c r="T57" s="419"/>
      <c r="U57" s="419"/>
      <c r="V57" s="419"/>
      <c r="W57" s="419"/>
      <c r="X57" s="419"/>
    </row>
    <row r="58" spans="10:24" s="418" customFormat="1">
      <c r="J58" s="419"/>
      <c r="K58" s="419"/>
      <c r="L58" s="419"/>
      <c r="M58" s="419"/>
      <c r="N58" s="419"/>
      <c r="O58" s="419"/>
      <c r="P58" s="419"/>
      <c r="Q58" s="419"/>
      <c r="R58" s="419"/>
      <c r="S58" s="419"/>
      <c r="T58" s="419"/>
      <c r="U58" s="419"/>
      <c r="V58" s="419"/>
      <c r="W58" s="419"/>
      <c r="X58" s="419"/>
    </row>
    <row r="59" spans="10:24" s="418" customFormat="1">
      <c r="J59" s="419"/>
      <c r="K59" s="419"/>
      <c r="L59" s="419"/>
      <c r="M59" s="419"/>
      <c r="N59" s="419"/>
      <c r="O59" s="419"/>
      <c r="P59" s="419"/>
      <c r="Q59" s="419"/>
      <c r="R59" s="419"/>
      <c r="S59" s="419"/>
      <c r="T59" s="419"/>
      <c r="U59" s="419"/>
      <c r="V59" s="419"/>
      <c r="W59" s="419"/>
      <c r="X59" s="419"/>
    </row>
    <row r="60" spans="10:24" s="418" customFormat="1">
      <c r="J60" s="419"/>
      <c r="K60" s="419"/>
      <c r="L60" s="419"/>
      <c r="M60" s="419"/>
      <c r="N60" s="419"/>
      <c r="O60" s="419"/>
      <c r="P60" s="419"/>
      <c r="Q60" s="419"/>
      <c r="R60" s="419"/>
      <c r="S60" s="419"/>
      <c r="T60" s="419"/>
      <c r="U60" s="419"/>
      <c r="V60" s="419"/>
      <c r="W60" s="419"/>
      <c r="X60" s="419"/>
    </row>
    <row r="61" spans="10:24" s="418" customFormat="1">
      <c r="J61" s="419"/>
      <c r="K61" s="419"/>
      <c r="L61" s="419"/>
      <c r="M61" s="419"/>
      <c r="N61" s="419"/>
      <c r="O61" s="419"/>
      <c r="P61" s="419"/>
      <c r="Q61" s="419"/>
      <c r="R61" s="419"/>
      <c r="S61" s="419"/>
      <c r="T61" s="419"/>
      <c r="U61" s="419"/>
      <c r="V61" s="419"/>
      <c r="W61" s="419"/>
      <c r="X61" s="419"/>
    </row>
    <row r="62" spans="10:24" s="418" customFormat="1">
      <c r="J62" s="419"/>
      <c r="K62" s="419"/>
      <c r="L62" s="419"/>
      <c r="M62" s="419"/>
      <c r="N62" s="419"/>
      <c r="O62" s="419"/>
      <c r="P62" s="419"/>
      <c r="Q62" s="419"/>
      <c r="R62" s="419"/>
      <c r="S62" s="419"/>
      <c r="T62" s="419"/>
      <c r="U62" s="419"/>
      <c r="V62" s="419"/>
      <c r="W62" s="419"/>
      <c r="X62" s="419"/>
    </row>
    <row r="63" spans="10:24" s="418" customFormat="1">
      <c r="J63" s="419"/>
      <c r="K63" s="419"/>
      <c r="L63" s="419"/>
      <c r="M63" s="419"/>
      <c r="N63" s="419"/>
      <c r="O63" s="419"/>
      <c r="P63" s="419"/>
      <c r="Q63" s="419"/>
      <c r="R63" s="419"/>
      <c r="S63" s="419"/>
      <c r="T63" s="419"/>
      <c r="U63" s="419"/>
      <c r="V63" s="419"/>
      <c r="W63" s="419"/>
      <c r="X63" s="419"/>
    </row>
    <row r="64" spans="10:24" s="418" customFormat="1">
      <c r="J64" s="419"/>
      <c r="K64" s="419"/>
      <c r="L64" s="419"/>
      <c r="M64" s="419"/>
      <c r="N64" s="419"/>
      <c r="O64" s="419"/>
      <c r="P64" s="419"/>
      <c r="Q64" s="419"/>
      <c r="R64" s="419"/>
      <c r="S64" s="419"/>
      <c r="T64" s="419"/>
      <c r="U64" s="419"/>
      <c r="V64" s="419"/>
      <c r="W64" s="419"/>
      <c r="X64" s="419"/>
    </row>
    <row r="65" spans="10:24" s="418" customFormat="1">
      <c r="J65" s="419"/>
      <c r="K65" s="419"/>
      <c r="L65" s="419"/>
      <c r="M65" s="419"/>
      <c r="N65" s="419"/>
      <c r="O65" s="419"/>
      <c r="P65" s="419"/>
      <c r="Q65" s="419"/>
      <c r="R65" s="419"/>
      <c r="S65" s="419"/>
      <c r="T65" s="419"/>
      <c r="U65" s="419"/>
      <c r="V65" s="419"/>
      <c r="W65" s="419"/>
      <c r="X65" s="419"/>
    </row>
    <row r="66" spans="10:24" s="418" customFormat="1">
      <c r="J66" s="419"/>
      <c r="K66" s="419"/>
      <c r="L66" s="419"/>
      <c r="M66" s="419"/>
      <c r="N66" s="419"/>
      <c r="O66" s="419"/>
      <c r="P66" s="419"/>
      <c r="Q66" s="419"/>
      <c r="R66" s="419"/>
      <c r="S66" s="419"/>
      <c r="T66" s="419"/>
      <c r="U66" s="419"/>
      <c r="V66" s="419"/>
      <c r="W66" s="419"/>
      <c r="X66" s="419"/>
    </row>
    <row r="67" spans="10:24" s="418" customFormat="1">
      <c r="J67" s="419"/>
      <c r="K67" s="419"/>
      <c r="L67" s="419"/>
      <c r="M67" s="419"/>
      <c r="N67" s="419"/>
      <c r="O67" s="419"/>
      <c r="P67" s="419"/>
      <c r="Q67" s="419"/>
      <c r="R67" s="419"/>
      <c r="S67" s="419"/>
      <c r="T67" s="419"/>
      <c r="U67" s="419"/>
      <c r="V67" s="419"/>
      <c r="W67" s="419"/>
      <c r="X67" s="419"/>
    </row>
    <row r="68" spans="10:24" s="418" customFormat="1">
      <c r="J68" s="419"/>
      <c r="K68" s="419"/>
      <c r="L68" s="419"/>
      <c r="M68" s="419"/>
      <c r="N68" s="419"/>
      <c r="O68" s="419"/>
      <c r="P68" s="419"/>
      <c r="Q68" s="419"/>
      <c r="R68" s="419"/>
      <c r="S68" s="419"/>
      <c r="T68" s="419"/>
      <c r="U68" s="419"/>
      <c r="V68" s="419"/>
      <c r="W68" s="419"/>
      <c r="X68" s="419"/>
    </row>
    <row r="69" spans="10:24" s="418" customFormat="1">
      <c r="J69" s="419"/>
      <c r="K69" s="419"/>
      <c r="L69" s="419"/>
      <c r="M69" s="419"/>
      <c r="N69" s="419"/>
      <c r="O69" s="419"/>
      <c r="P69" s="419"/>
      <c r="Q69" s="419"/>
      <c r="R69" s="419"/>
      <c r="S69" s="419"/>
      <c r="T69" s="419"/>
      <c r="U69" s="419"/>
      <c r="V69" s="419"/>
      <c r="W69" s="419"/>
      <c r="X69" s="419"/>
    </row>
    <row r="70" spans="10:24" s="418" customFormat="1">
      <c r="J70" s="419"/>
      <c r="K70" s="419"/>
      <c r="L70" s="419"/>
      <c r="M70" s="419"/>
      <c r="N70" s="419"/>
      <c r="O70" s="419"/>
      <c r="P70" s="419"/>
      <c r="Q70" s="419"/>
      <c r="R70" s="419"/>
      <c r="S70" s="419"/>
      <c r="T70" s="419"/>
      <c r="U70" s="419"/>
      <c r="V70" s="419"/>
      <c r="W70" s="419"/>
      <c r="X70" s="419"/>
    </row>
    <row r="71" spans="10:24" s="418" customFormat="1">
      <c r="J71" s="419"/>
      <c r="K71" s="419"/>
      <c r="L71" s="419"/>
      <c r="M71" s="419"/>
      <c r="N71" s="419"/>
      <c r="O71" s="419"/>
      <c r="P71" s="419"/>
      <c r="Q71" s="419"/>
      <c r="R71" s="419"/>
      <c r="S71" s="419"/>
      <c r="T71" s="419"/>
      <c r="U71" s="419"/>
      <c r="V71" s="419"/>
      <c r="W71" s="419"/>
      <c r="X71" s="419"/>
    </row>
    <row r="72" spans="10:24" s="418" customFormat="1">
      <c r="J72" s="419"/>
      <c r="K72" s="419"/>
      <c r="L72" s="419"/>
      <c r="M72" s="419"/>
      <c r="N72" s="419"/>
      <c r="O72" s="419"/>
      <c r="P72" s="419"/>
      <c r="Q72" s="419"/>
      <c r="R72" s="419"/>
      <c r="S72" s="419"/>
      <c r="T72" s="419"/>
      <c r="U72" s="419"/>
      <c r="V72" s="419"/>
      <c r="W72" s="419"/>
      <c r="X72" s="419"/>
    </row>
    <row r="73" spans="10:24" s="418" customFormat="1">
      <c r="J73" s="419"/>
      <c r="K73" s="419"/>
      <c r="L73" s="419"/>
      <c r="M73" s="419"/>
      <c r="N73" s="419"/>
      <c r="O73" s="419"/>
      <c r="P73" s="419"/>
      <c r="Q73" s="419"/>
      <c r="R73" s="419"/>
      <c r="S73" s="419"/>
      <c r="T73" s="419"/>
      <c r="U73" s="419"/>
      <c r="V73" s="419"/>
      <c r="W73" s="419"/>
      <c r="X73" s="419"/>
    </row>
    <row r="74" spans="10:24" s="418" customFormat="1">
      <c r="J74" s="419"/>
      <c r="K74" s="419"/>
      <c r="L74" s="419"/>
      <c r="M74" s="419"/>
      <c r="N74" s="419"/>
      <c r="O74" s="419"/>
      <c r="P74" s="419"/>
      <c r="Q74" s="419"/>
      <c r="R74" s="419"/>
      <c r="S74" s="419"/>
      <c r="T74" s="419"/>
      <c r="U74" s="419"/>
      <c r="V74" s="419"/>
      <c r="W74" s="419"/>
      <c r="X74" s="419"/>
    </row>
    <row r="75" spans="10:24" s="418" customFormat="1">
      <c r="J75" s="419"/>
      <c r="K75" s="419"/>
      <c r="L75" s="419"/>
      <c r="M75" s="419"/>
      <c r="N75" s="419"/>
      <c r="O75" s="419"/>
      <c r="P75" s="419"/>
      <c r="Q75" s="419"/>
      <c r="R75" s="419"/>
      <c r="S75" s="419"/>
      <c r="T75" s="419"/>
      <c r="U75" s="419"/>
      <c r="V75" s="419"/>
      <c r="W75" s="419"/>
      <c r="X75" s="419"/>
    </row>
    <row r="76" spans="10:24" s="418" customFormat="1">
      <c r="J76" s="419"/>
      <c r="K76" s="419"/>
      <c r="L76" s="419"/>
      <c r="M76" s="419"/>
      <c r="N76" s="419"/>
      <c r="O76" s="419"/>
      <c r="P76" s="419"/>
      <c r="Q76" s="419"/>
      <c r="R76" s="419"/>
      <c r="S76" s="419"/>
      <c r="T76" s="419"/>
      <c r="U76" s="419"/>
      <c r="V76" s="419"/>
      <c r="W76" s="419"/>
      <c r="X76" s="419"/>
    </row>
    <row r="77" spans="10:24" s="418" customFormat="1">
      <c r="J77" s="419"/>
      <c r="K77" s="419"/>
      <c r="L77" s="419"/>
      <c r="M77" s="419"/>
      <c r="N77" s="419"/>
      <c r="O77" s="419"/>
      <c r="P77" s="419"/>
      <c r="Q77" s="419"/>
      <c r="R77" s="419"/>
      <c r="S77" s="419"/>
      <c r="T77" s="419"/>
      <c r="U77" s="419"/>
      <c r="V77" s="419"/>
      <c r="W77" s="419"/>
      <c r="X77" s="419"/>
    </row>
    <row r="78" spans="10:24" s="418" customFormat="1">
      <c r="J78" s="419"/>
      <c r="K78" s="419"/>
      <c r="L78" s="419"/>
      <c r="M78" s="419"/>
      <c r="N78" s="419"/>
      <c r="O78" s="419"/>
      <c r="P78" s="419"/>
      <c r="Q78" s="419"/>
      <c r="R78" s="419"/>
      <c r="S78" s="419"/>
      <c r="T78" s="419"/>
      <c r="U78" s="419"/>
      <c r="V78" s="419"/>
      <c r="W78" s="419"/>
      <c r="X78" s="419"/>
    </row>
    <row r="79" spans="10:24" s="418" customFormat="1">
      <c r="J79" s="419"/>
      <c r="K79" s="419"/>
      <c r="L79" s="419"/>
      <c r="M79" s="419"/>
      <c r="N79" s="419"/>
      <c r="O79" s="419"/>
      <c r="P79" s="419"/>
      <c r="Q79" s="419"/>
      <c r="R79" s="419"/>
      <c r="S79" s="419"/>
      <c r="T79" s="419"/>
      <c r="U79" s="419"/>
      <c r="V79" s="419"/>
      <c r="W79" s="419"/>
      <c r="X79" s="419"/>
    </row>
    <row r="80" spans="10:24" s="418" customFormat="1">
      <c r="J80" s="419"/>
      <c r="K80" s="419"/>
      <c r="L80" s="419"/>
      <c r="M80" s="419"/>
      <c r="N80" s="419"/>
      <c r="O80" s="419"/>
      <c r="P80" s="419"/>
      <c r="Q80" s="419"/>
      <c r="R80" s="419"/>
      <c r="S80" s="419"/>
      <c r="T80" s="419"/>
      <c r="U80" s="419"/>
      <c r="V80" s="419"/>
      <c r="W80" s="419"/>
      <c r="X80" s="419"/>
    </row>
    <row r="81" spans="10:24" s="418" customFormat="1">
      <c r="J81" s="419"/>
      <c r="K81" s="419"/>
      <c r="L81" s="419"/>
      <c r="M81" s="419"/>
      <c r="N81" s="419"/>
      <c r="O81" s="419"/>
      <c r="P81" s="419"/>
      <c r="Q81" s="419"/>
      <c r="R81" s="419"/>
      <c r="S81" s="419"/>
      <c r="T81" s="419"/>
      <c r="U81" s="419"/>
      <c r="V81" s="419"/>
      <c r="W81" s="419"/>
      <c r="X81" s="419"/>
    </row>
    <row r="82" spans="10:24" s="418" customFormat="1">
      <c r="J82" s="419"/>
      <c r="K82" s="419"/>
      <c r="L82" s="419"/>
      <c r="M82" s="419"/>
      <c r="N82" s="419"/>
      <c r="O82" s="419"/>
      <c r="P82" s="419"/>
      <c r="Q82" s="419"/>
      <c r="R82" s="419"/>
      <c r="S82" s="419"/>
      <c r="T82" s="419"/>
      <c r="U82" s="419"/>
      <c r="V82" s="419"/>
      <c r="W82" s="419"/>
      <c r="X82" s="419"/>
    </row>
    <row r="83" spans="10:24" s="418" customFormat="1">
      <c r="J83" s="419"/>
      <c r="K83" s="419"/>
      <c r="L83" s="419"/>
      <c r="M83" s="419"/>
      <c r="N83" s="419"/>
      <c r="O83" s="419"/>
      <c r="P83" s="419"/>
      <c r="Q83" s="419"/>
      <c r="R83" s="419"/>
      <c r="S83" s="419"/>
      <c r="T83" s="419"/>
      <c r="U83" s="419"/>
      <c r="V83" s="419"/>
      <c r="W83" s="419"/>
      <c r="X83" s="419"/>
    </row>
    <row r="84" spans="10:24" s="418" customFormat="1">
      <c r="J84" s="419"/>
      <c r="K84" s="419"/>
      <c r="L84" s="419"/>
      <c r="M84" s="419"/>
      <c r="N84" s="419"/>
      <c r="O84" s="419"/>
      <c r="P84" s="419"/>
      <c r="Q84" s="419"/>
      <c r="R84" s="419"/>
      <c r="S84" s="419"/>
      <c r="T84" s="419"/>
      <c r="U84" s="419"/>
      <c r="V84" s="419"/>
      <c r="W84" s="419"/>
      <c r="X84" s="419"/>
    </row>
    <row r="85" spans="10:24" s="418" customFormat="1">
      <c r="J85" s="419"/>
      <c r="K85" s="419"/>
      <c r="L85" s="419"/>
      <c r="M85" s="419"/>
      <c r="N85" s="419"/>
      <c r="O85" s="419"/>
      <c r="P85" s="419"/>
      <c r="Q85" s="419"/>
      <c r="R85" s="419"/>
      <c r="S85" s="419"/>
      <c r="T85" s="419"/>
      <c r="U85" s="419"/>
      <c r="V85" s="419"/>
      <c r="W85" s="419"/>
      <c r="X85" s="419"/>
    </row>
    <row r="86" spans="10:24" s="418" customFormat="1">
      <c r="J86" s="419"/>
      <c r="K86" s="419"/>
      <c r="L86" s="419"/>
      <c r="M86" s="419"/>
      <c r="N86" s="419"/>
      <c r="O86" s="419"/>
      <c r="P86" s="419"/>
      <c r="Q86" s="419"/>
      <c r="R86" s="419"/>
      <c r="S86" s="419"/>
      <c r="T86" s="419"/>
      <c r="U86" s="419"/>
      <c r="V86" s="419"/>
      <c r="W86" s="419"/>
      <c r="X86" s="419"/>
    </row>
    <row r="87" spans="10:24" s="418" customFormat="1">
      <c r="J87" s="419"/>
      <c r="K87" s="419"/>
      <c r="L87" s="419"/>
      <c r="M87" s="419"/>
      <c r="N87" s="419"/>
      <c r="O87" s="419"/>
      <c r="P87" s="419"/>
      <c r="Q87" s="419"/>
      <c r="R87" s="419"/>
      <c r="S87" s="419"/>
      <c r="T87" s="419"/>
      <c r="U87" s="419"/>
      <c r="V87" s="419"/>
      <c r="W87" s="419"/>
      <c r="X87" s="419"/>
    </row>
    <row r="88" spans="10:24" s="418" customFormat="1">
      <c r="J88" s="419"/>
      <c r="K88" s="419"/>
      <c r="L88" s="419"/>
      <c r="M88" s="419"/>
      <c r="N88" s="419"/>
      <c r="O88" s="419"/>
      <c r="P88" s="419"/>
      <c r="Q88" s="419"/>
      <c r="R88" s="419"/>
      <c r="S88" s="419"/>
      <c r="T88" s="419"/>
      <c r="U88" s="419"/>
      <c r="V88" s="419"/>
      <c r="W88" s="419"/>
      <c r="X88" s="419"/>
    </row>
    <row r="89" spans="10:24" s="418" customFormat="1">
      <c r="J89" s="419"/>
      <c r="K89" s="419"/>
      <c r="L89" s="419"/>
      <c r="M89" s="419"/>
      <c r="N89" s="419"/>
      <c r="O89" s="419"/>
      <c r="P89" s="419"/>
      <c r="Q89" s="419"/>
      <c r="R89" s="419"/>
      <c r="S89" s="419"/>
      <c r="T89" s="419"/>
      <c r="U89" s="419"/>
      <c r="V89" s="419"/>
      <c r="W89" s="419"/>
      <c r="X89" s="419"/>
    </row>
    <row r="90" spans="10:24" s="418" customFormat="1">
      <c r="J90" s="419"/>
      <c r="K90" s="419"/>
      <c r="L90" s="419"/>
      <c r="M90" s="419"/>
      <c r="N90" s="419"/>
      <c r="O90" s="419"/>
      <c r="P90" s="419"/>
      <c r="Q90" s="419"/>
      <c r="R90" s="419"/>
      <c r="S90" s="419"/>
      <c r="T90" s="419"/>
      <c r="U90" s="419"/>
      <c r="V90" s="419"/>
      <c r="W90" s="419"/>
      <c r="X90" s="419"/>
    </row>
    <row r="91" spans="10:24" s="418" customFormat="1">
      <c r="J91" s="419"/>
      <c r="K91" s="419"/>
      <c r="L91" s="419"/>
      <c r="M91" s="419"/>
      <c r="N91" s="419"/>
      <c r="O91" s="419"/>
      <c r="P91" s="419"/>
      <c r="Q91" s="419"/>
      <c r="R91" s="419"/>
      <c r="S91" s="419"/>
      <c r="T91" s="419"/>
      <c r="U91" s="419"/>
      <c r="V91" s="419"/>
      <c r="W91" s="419"/>
      <c r="X91" s="419"/>
    </row>
    <row r="92" spans="10:24" s="418" customFormat="1">
      <c r="J92" s="419"/>
      <c r="K92" s="419"/>
      <c r="L92" s="419"/>
      <c r="M92" s="419"/>
      <c r="N92" s="419"/>
      <c r="O92" s="419"/>
      <c r="P92" s="419"/>
      <c r="Q92" s="419"/>
      <c r="R92" s="419"/>
      <c r="S92" s="419"/>
      <c r="T92" s="419"/>
      <c r="U92" s="419"/>
      <c r="V92" s="419"/>
      <c r="W92" s="419"/>
      <c r="X92" s="419"/>
    </row>
    <row r="93" spans="10:24" s="418" customFormat="1">
      <c r="J93" s="419"/>
      <c r="K93" s="419"/>
      <c r="L93" s="419"/>
      <c r="M93" s="419"/>
      <c r="N93" s="419"/>
      <c r="O93" s="419"/>
      <c r="P93" s="419"/>
      <c r="Q93" s="419"/>
      <c r="R93" s="419"/>
      <c r="S93" s="419"/>
      <c r="T93" s="419"/>
      <c r="U93" s="419"/>
      <c r="V93" s="419"/>
      <c r="W93" s="419"/>
      <c r="X93" s="419"/>
    </row>
    <row r="94" spans="10:24" s="418" customFormat="1">
      <c r="J94" s="419"/>
      <c r="K94" s="419"/>
      <c r="L94" s="419"/>
      <c r="M94" s="419"/>
      <c r="N94" s="419"/>
      <c r="O94" s="419"/>
      <c r="P94" s="419"/>
      <c r="Q94" s="419"/>
      <c r="R94" s="419"/>
      <c r="S94" s="419"/>
      <c r="T94" s="419"/>
      <c r="U94" s="419"/>
      <c r="V94" s="419"/>
      <c r="W94" s="419"/>
      <c r="X94" s="419"/>
    </row>
    <row r="95" spans="10:24" s="418" customFormat="1">
      <c r="J95" s="419"/>
      <c r="K95" s="419"/>
      <c r="L95" s="419"/>
      <c r="M95" s="419"/>
      <c r="N95" s="419"/>
      <c r="O95" s="419"/>
      <c r="P95" s="419"/>
      <c r="Q95" s="419"/>
      <c r="R95" s="419"/>
      <c r="S95" s="419"/>
      <c r="T95" s="419"/>
      <c r="U95" s="419"/>
      <c r="V95" s="419"/>
      <c r="W95" s="419"/>
      <c r="X95" s="419"/>
    </row>
    <row r="96" spans="10:24" s="418" customFormat="1">
      <c r="J96" s="419"/>
      <c r="K96" s="419"/>
      <c r="L96" s="419"/>
      <c r="M96" s="419"/>
      <c r="N96" s="419"/>
      <c r="O96" s="419"/>
      <c r="P96" s="419"/>
      <c r="Q96" s="419"/>
      <c r="R96" s="419"/>
      <c r="S96" s="419"/>
      <c r="T96" s="419"/>
      <c r="U96" s="419"/>
      <c r="V96" s="419"/>
      <c r="W96" s="419"/>
      <c r="X96" s="419"/>
    </row>
    <row r="97" spans="10:24" s="418" customFormat="1">
      <c r="J97" s="419"/>
      <c r="K97" s="419"/>
      <c r="L97" s="419"/>
      <c r="M97" s="419"/>
      <c r="N97" s="419"/>
      <c r="O97" s="419"/>
      <c r="P97" s="419"/>
      <c r="Q97" s="419"/>
      <c r="R97" s="419"/>
      <c r="S97" s="419"/>
      <c r="T97" s="419"/>
      <c r="U97" s="419"/>
      <c r="V97" s="419"/>
      <c r="W97" s="419"/>
      <c r="X97" s="419"/>
    </row>
    <row r="98" spans="10:24" s="418" customFormat="1">
      <c r="J98" s="419"/>
      <c r="K98" s="419"/>
      <c r="L98" s="419"/>
      <c r="M98" s="419"/>
      <c r="N98" s="419"/>
      <c r="O98" s="419"/>
      <c r="P98" s="419"/>
      <c r="Q98" s="419"/>
      <c r="R98" s="419"/>
      <c r="S98" s="419"/>
      <c r="T98" s="419"/>
      <c r="U98" s="419"/>
      <c r="V98" s="419"/>
      <c r="W98" s="419"/>
      <c r="X98" s="419"/>
    </row>
    <row r="99" spans="10:24" s="418" customFormat="1">
      <c r="J99" s="419"/>
      <c r="K99" s="419"/>
      <c r="L99" s="419"/>
      <c r="M99" s="419"/>
      <c r="N99" s="419"/>
      <c r="O99" s="419"/>
      <c r="P99" s="419"/>
      <c r="Q99" s="419"/>
      <c r="R99" s="419"/>
      <c r="S99" s="419"/>
      <c r="T99" s="419"/>
      <c r="U99" s="419"/>
      <c r="V99" s="419"/>
      <c r="W99" s="419"/>
      <c r="X99" s="419"/>
    </row>
    <row r="100" spans="10:24" s="418" customFormat="1">
      <c r="J100" s="419"/>
      <c r="K100" s="419"/>
      <c r="L100" s="419"/>
      <c r="M100" s="419"/>
      <c r="N100" s="419"/>
      <c r="O100" s="419"/>
      <c r="P100" s="419"/>
      <c r="Q100" s="419"/>
      <c r="R100" s="419"/>
      <c r="S100" s="419"/>
      <c r="T100" s="419"/>
      <c r="U100" s="419"/>
      <c r="V100" s="419"/>
      <c r="W100" s="419"/>
      <c r="X100" s="419"/>
    </row>
    <row r="101" spans="10:24" s="418" customFormat="1">
      <c r="J101" s="419"/>
      <c r="K101" s="419"/>
      <c r="L101" s="419"/>
      <c r="M101" s="419"/>
      <c r="N101" s="419"/>
      <c r="O101" s="419"/>
      <c r="P101" s="419"/>
      <c r="Q101" s="419"/>
      <c r="R101" s="419"/>
      <c r="S101" s="419"/>
      <c r="T101" s="419"/>
      <c r="U101" s="419"/>
      <c r="V101" s="419"/>
      <c r="W101" s="419"/>
      <c r="X101" s="419"/>
    </row>
    <row r="102" spans="10:24" s="418" customFormat="1">
      <c r="J102" s="419"/>
      <c r="K102" s="419"/>
      <c r="L102" s="419"/>
      <c r="M102" s="419"/>
      <c r="N102" s="419"/>
      <c r="O102" s="419"/>
      <c r="P102" s="419"/>
      <c r="Q102" s="419"/>
      <c r="R102" s="419"/>
      <c r="S102" s="419"/>
      <c r="T102" s="419"/>
      <c r="U102" s="419"/>
      <c r="V102" s="419"/>
      <c r="W102" s="419"/>
      <c r="X102" s="419"/>
    </row>
    <row r="103" spans="10:24" s="418" customFormat="1">
      <c r="J103" s="419"/>
      <c r="K103" s="419"/>
      <c r="L103" s="419"/>
      <c r="M103" s="419"/>
      <c r="N103" s="419"/>
      <c r="O103" s="419"/>
      <c r="P103" s="419"/>
      <c r="Q103" s="419"/>
      <c r="R103" s="419"/>
      <c r="S103" s="419"/>
      <c r="T103" s="419"/>
      <c r="U103" s="419"/>
      <c r="V103" s="419"/>
      <c r="W103" s="419"/>
      <c r="X103" s="419"/>
    </row>
    <row r="104" spans="10:24" s="418" customFormat="1">
      <c r="J104" s="419"/>
      <c r="K104" s="419"/>
      <c r="L104" s="419"/>
      <c r="M104" s="419"/>
      <c r="N104" s="419"/>
      <c r="O104" s="419"/>
      <c r="P104" s="419"/>
      <c r="Q104" s="419"/>
      <c r="R104" s="419"/>
      <c r="S104" s="419"/>
      <c r="T104" s="419"/>
      <c r="U104" s="419"/>
      <c r="V104" s="419"/>
      <c r="W104" s="419"/>
      <c r="X104" s="419"/>
    </row>
    <row r="105" spans="10:24" s="418" customFormat="1">
      <c r="J105" s="419"/>
      <c r="K105" s="419"/>
      <c r="L105" s="419"/>
      <c r="M105" s="419"/>
      <c r="N105" s="419"/>
      <c r="O105" s="419"/>
      <c r="P105" s="419"/>
      <c r="Q105" s="419"/>
      <c r="R105" s="419"/>
      <c r="S105" s="419"/>
      <c r="T105" s="419"/>
      <c r="U105" s="419"/>
      <c r="V105" s="419"/>
      <c r="W105" s="419"/>
      <c r="X105" s="419"/>
    </row>
    <row r="106" spans="10:24" s="418" customFormat="1">
      <c r="J106" s="419"/>
      <c r="K106" s="419"/>
      <c r="L106" s="419"/>
      <c r="M106" s="419"/>
      <c r="N106" s="419"/>
      <c r="O106" s="419"/>
      <c r="P106" s="419"/>
      <c r="Q106" s="419"/>
      <c r="R106" s="419"/>
      <c r="S106" s="419"/>
      <c r="T106" s="419"/>
      <c r="U106" s="419"/>
      <c r="V106" s="419"/>
      <c r="W106" s="419"/>
      <c r="X106" s="419"/>
    </row>
    <row r="107" spans="10:24" s="418" customFormat="1">
      <c r="J107" s="419"/>
      <c r="K107" s="419"/>
      <c r="L107" s="419"/>
      <c r="M107" s="419"/>
      <c r="N107" s="419"/>
      <c r="O107" s="419"/>
      <c r="P107" s="419"/>
      <c r="Q107" s="419"/>
      <c r="R107" s="419"/>
      <c r="S107" s="419"/>
      <c r="T107" s="419"/>
      <c r="U107" s="419"/>
      <c r="V107" s="419"/>
      <c r="W107" s="419"/>
      <c r="X107" s="419"/>
    </row>
    <row r="108" spans="10:24" s="418" customFormat="1">
      <c r="J108" s="419"/>
      <c r="K108" s="419"/>
      <c r="L108" s="419"/>
      <c r="M108" s="419"/>
      <c r="N108" s="419"/>
      <c r="O108" s="419"/>
      <c r="P108" s="419"/>
      <c r="Q108" s="419"/>
      <c r="R108" s="419"/>
      <c r="S108" s="419"/>
      <c r="T108" s="419"/>
      <c r="U108" s="419"/>
      <c r="V108" s="419"/>
      <c r="W108" s="419"/>
      <c r="X108" s="419"/>
    </row>
    <row r="109" spans="10:24" s="418" customFormat="1">
      <c r="J109" s="419"/>
      <c r="K109" s="419"/>
      <c r="L109" s="419"/>
      <c r="M109" s="419"/>
      <c r="N109" s="419"/>
      <c r="O109" s="419"/>
      <c r="P109" s="419"/>
      <c r="Q109" s="419"/>
      <c r="R109" s="419"/>
      <c r="S109" s="419"/>
      <c r="T109" s="419"/>
      <c r="U109" s="419"/>
      <c r="V109" s="419"/>
      <c r="W109" s="419"/>
      <c r="X109" s="419"/>
    </row>
    <row r="110" spans="10:24" s="418" customFormat="1">
      <c r="J110" s="419"/>
      <c r="K110" s="419"/>
      <c r="L110" s="419"/>
      <c r="M110" s="419"/>
      <c r="N110" s="419"/>
      <c r="O110" s="419"/>
      <c r="P110" s="419"/>
      <c r="Q110" s="419"/>
      <c r="R110" s="419"/>
      <c r="S110" s="419"/>
      <c r="T110" s="419"/>
      <c r="U110" s="419"/>
      <c r="V110" s="419"/>
      <c r="W110" s="419"/>
      <c r="X110" s="419"/>
    </row>
    <row r="111" spans="10:24" s="418" customFormat="1">
      <c r="J111" s="419"/>
      <c r="K111" s="419"/>
      <c r="L111" s="419"/>
      <c r="M111" s="419"/>
      <c r="N111" s="419"/>
      <c r="O111" s="419"/>
      <c r="P111" s="419"/>
      <c r="Q111" s="419"/>
      <c r="R111" s="419"/>
      <c r="S111" s="419"/>
      <c r="T111" s="419"/>
      <c r="U111" s="419"/>
      <c r="V111" s="419"/>
      <c r="W111" s="419"/>
      <c r="X111" s="419"/>
    </row>
    <row r="112" spans="10:24" s="418" customFormat="1">
      <c r="J112" s="419"/>
      <c r="K112" s="419"/>
      <c r="L112" s="419"/>
      <c r="M112" s="419"/>
      <c r="N112" s="419"/>
      <c r="O112" s="419"/>
      <c r="P112" s="419"/>
      <c r="Q112" s="419"/>
      <c r="R112" s="419"/>
      <c r="S112" s="419"/>
      <c r="T112" s="419"/>
      <c r="U112" s="419"/>
      <c r="V112" s="419"/>
      <c r="W112" s="419"/>
      <c r="X112" s="419"/>
    </row>
    <row r="113" spans="10:24" s="418" customFormat="1">
      <c r="J113" s="419"/>
      <c r="K113" s="419"/>
      <c r="L113" s="419"/>
      <c r="M113" s="419"/>
      <c r="N113" s="419"/>
      <c r="O113" s="419"/>
      <c r="P113" s="419"/>
      <c r="Q113" s="419"/>
      <c r="R113" s="419"/>
      <c r="S113" s="419"/>
      <c r="T113" s="419"/>
      <c r="U113" s="419"/>
      <c r="V113" s="419"/>
      <c r="W113" s="419"/>
      <c r="X113" s="419"/>
    </row>
    <row r="114" spans="10:24" s="418" customFormat="1">
      <c r="J114" s="419"/>
      <c r="K114" s="419"/>
      <c r="L114" s="419"/>
      <c r="M114" s="419"/>
      <c r="N114" s="419"/>
      <c r="O114" s="419"/>
      <c r="P114" s="419"/>
      <c r="Q114" s="419"/>
      <c r="R114" s="419"/>
      <c r="S114" s="419"/>
      <c r="T114" s="419"/>
      <c r="U114" s="419"/>
      <c r="V114" s="419"/>
      <c r="W114" s="419"/>
      <c r="X114" s="419"/>
    </row>
    <row r="115" spans="10:24" s="418" customFormat="1"/>
    <row r="116" spans="10:24" s="418" customFormat="1"/>
    <row r="117" spans="10:24" s="418" customFormat="1"/>
    <row r="118" spans="10:24" s="418" customFormat="1"/>
    <row r="119" spans="10:24" s="418" customFormat="1"/>
    <row r="120" spans="10:24" s="418" customFormat="1"/>
    <row r="121" spans="10:24" s="418" customFormat="1"/>
    <row r="122" spans="10:24" s="418" customFormat="1"/>
    <row r="123" spans="10:24" s="418" customFormat="1"/>
    <row r="124" spans="10:24" s="418" customFormat="1"/>
    <row r="125" spans="10:24" s="418" customFormat="1"/>
    <row r="126" spans="10:24" s="418" customFormat="1"/>
    <row r="127" spans="10:24" s="418" customFormat="1"/>
    <row r="128" spans="10:24" s="418" customFormat="1"/>
    <row r="129" s="418" customFormat="1"/>
    <row r="130" s="418" customFormat="1"/>
    <row r="131" s="418" customFormat="1"/>
    <row r="132" s="418" customFormat="1"/>
    <row r="133" s="418" customFormat="1"/>
    <row r="134" s="418" customFormat="1"/>
    <row r="135" s="418" customFormat="1"/>
    <row r="136" s="418" customFormat="1"/>
    <row r="137" s="418" customFormat="1"/>
    <row r="138" s="418" customFormat="1"/>
    <row r="139" s="418" customFormat="1"/>
    <row r="140" s="418" customFormat="1"/>
    <row r="141" s="418" customFormat="1"/>
    <row r="142" s="418" customFormat="1"/>
    <row r="143" s="418" customFormat="1"/>
    <row r="144" s="418" customFormat="1"/>
    <row r="145" s="418" customFormat="1"/>
    <row r="146" s="418" customFormat="1"/>
    <row r="147" s="418" customFormat="1"/>
    <row r="148" s="418" customFormat="1"/>
    <row r="149" s="418" customFormat="1"/>
    <row r="150" s="418" customFormat="1"/>
    <row r="151" s="418" customFormat="1"/>
    <row r="152" s="418" customFormat="1"/>
    <row r="153" s="418" customFormat="1"/>
    <row r="154" s="418" customFormat="1"/>
    <row r="155" s="418" customFormat="1"/>
    <row r="156" s="418" customFormat="1"/>
    <row r="157" s="418" customFormat="1"/>
    <row r="158" s="418" customFormat="1"/>
    <row r="159" s="418" customFormat="1"/>
    <row r="160" s="418" customFormat="1"/>
    <row r="161" s="418" customFormat="1"/>
    <row r="162" s="418" customFormat="1"/>
    <row r="163" s="418" customFormat="1"/>
    <row r="164" s="418" customFormat="1"/>
    <row r="165" s="418" customFormat="1"/>
    <row r="166" s="418" customFormat="1"/>
    <row r="167" s="418" customFormat="1"/>
    <row r="168" s="418" customFormat="1"/>
    <row r="169" s="418" customFormat="1"/>
    <row r="170" s="418" customFormat="1"/>
    <row r="171" s="418" customFormat="1"/>
    <row r="172" s="418" customFormat="1"/>
    <row r="173" s="418" customFormat="1"/>
    <row r="174" s="418" customFormat="1"/>
    <row r="175" s="418" customFormat="1"/>
    <row r="176" s="418" customFormat="1"/>
    <row r="177" s="418" customFormat="1"/>
    <row r="178" s="418" customFormat="1"/>
    <row r="179" s="418" customFormat="1"/>
    <row r="180" s="418" customFormat="1"/>
    <row r="181" s="418" customFormat="1"/>
    <row r="182" s="418" customFormat="1"/>
    <row r="183" s="418" customFormat="1"/>
    <row r="184" s="418" customFormat="1"/>
    <row r="185" s="418" customFormat="1"/>
    <row r="186" s="418" customFormat="1"/>
    <row r="187" s="418" customFormat="1"/>
    <row r="188" s="418" customFormat="1"/>
    <row r="189" s="418" customFormat="1"/>
    <row r="190" s="418" customFormat="1"/>
    <row r="191" s="418" customFormat="1"/>
    <row r="192" s="418" customFormat="1"/>
    <row r="193" s="418" customFormat="1"/>
    <row r="194" s="418" customFormat="1"/>
    <row r="195" s="418" customFormat="1"/>
    <row r="196" s="418" customFormat="1"/>
    <row r="197" s="418" customFormat="1"/>
    <row r="198" s="418" customFormat="1"/>
    <row r="199" s="418" customFormat="1"/>
    <row r="200" s="418" customFormat="1"/>
    <row r="201" s="418" customFormat="1"/>
    <row r="202" s="418" customFormat="1"/>
    <row r="203" s="418" customFormat="1"/>
    <row r="204" s="418" customFormat="1"/>
    <row r="205" s="418" customFormat="1"/>
    <row r="206" s="418" customFormat="1"/>
    <row r="207" s="418" customFormat="1"/>
    <row r="208" s="418" customFormat="1"/>
    <row r="209" s="418" customFormat="1"/>
  </sheetData>
  <mergeCells count="9">
    <mergeCell ref="B11:G11"/>
    <mergeCell ref="B17:G17"/>
    <mergeCell ref="B23:G23"/>
    <mergeCell ref="B3:F3"/>
    <mergeCell ref="H3:I3"/>
    <mergeCell ref="C4:F4"/>
    <mergeCell ref="H4:I4"/>
    <mergeCell ref="C5:F5"/>
    <mergeCell ref="B10:G10"/>
  </mergeCells>
  <hyperlinks>
    <hyperlink ref="B1" location="Contents!A1" display="Back to Contents" xr:uid="{89A53DC6-DBEF-478D-9969-78583A21493C}"/>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674C7-8485-4DAC-A1E8-114329925A6C}">
  <sheetPr>
    <tabColor theme="7" tint="0.79998168889431442"/>
  </sheetPr>
  <dimension ref="A1:X238"/>
  <sheetViews>
    <sheetView zoomScaleNormal="100" workbookViewId="0">
      <selection activeCell="B4" sqref="B4"/>
    </sheetView>
  </sheetViews>
  <sheetFormatPr defaultRowHeight="14.45"/>
  <cols>
    <col min="1" max="1" width="8.7109375" customWidth="1"/>
    <col min="2" max="2" width="20.7109375" customWidth="1"/>
    <col min="3" max="9" width="10.7109375" customWidth="1"/>
  </cols>
  <sheetData>
    <row r="1" spans="1:24" ht="15" customHeight="1">
      <c r="A1" s="8"/>
      <c r="B1" s="302" t="s">
        <v>58</v>
      </c>
      <c r="C1" s="8"/>
      <c r="D1" s="8"/>
      <c r="E1" s="8"/>
      <c r="F1" s="8"/>
      <c r="G1" s="8"/>
      <c r="H1" s="8"/>
      <c r="I1" s="8"/>
      <c r="J1" s="8"/>
      <c r="K1" s="8"/>
      <c r="L1" s="8"/>
      <c r="M1" s="8"/>
      <c r="N1" s="8"/>
      <c r="O1" s="8"/>
      <c r="P1" s="8"/>
      <c r="Q1" s="8"/>
      <c r="R1" s="8"/>
      <c r="S1" s="8"/>
      <c r="T1" s="8"/>
      <c r="U1" s="8"/>
      <c r="V1" s="8"/>
      <c r="W1" s="8"/>
      <c r="X1" s="8"/>
    </row>
    <row r="2" spans="1:24" ht="15" customHeight="1" thickBot="1">
      <c r="A2" s="8"/>
      <c r="B2" s="8"/>
      <c r="C2" s="8"/>
      <c r="D2" s="8"/>
      <c r="E2" s="8"/>
      <c r="F2" s="8"/>
      <c r="G2" s="8"/>
      <c r="H2" s="8"/>
      <c r="I2" s="8"/>
      <c r="J2" s="8"/>
      <c r="K2" s="8"/>
      <c r="L2" s="8"/>
      <c r="M2" s="8"/>
      <c r="N2" s="8"/>
      <c r="O2" s="8"/>
      <c r="P2" s="8"/>
      <c r="Q2" s="8"/>
      <c r="R2" s="8"/>
      <c r="S2" s="8"/>
      <c r="T2" s="8"/>
      <c r="U2" s="8"/>
      <c r="V2" s="8"/>
      <c r="W2" s="8"/>
      <c r="X2" s="8"/>
    </row>
    <row r="3" spans="1:24" ht="20.100000000000001" customHeight="1" thickBot="1">
      <c r="A3" s="8"/>
      <c r="B3" s="1038" t="s">
        <v>438</v>
      </c>
      <c r="C3" s="1039"/>
      <c r="D3" s="1039"/>
      <c r="E3" s="1039"/>
      <c r="F3" s="1040"/>
      <c r="G3" s="8"/>
      <c r="H3" s="1014" t="s">
        <v>230</v>
      </c>
      <c r="I3" s="1015"/>
      <c r="J3" s="8"/>
      <c r="K3" s="8"/>
      <c r="L3" s="8"/>
      <c r="M3" s="8"/>
      <c r="N3" s="8"/>
      <c r="O3" s="8"/>
      <c r="P3" s="8"/>
      <c r="Q3" s="8"/>
      <c r="R3" s="8"/>
      <c r="S3" s="8"/>
      <c r="T3" s="8"/>
      <c r="U3" s="8"/>
      <c r="V3" s="8"/>
      <c r="W3" s="8"/>
      <c r="X3" s="8"/>
    </row>
    <row r="4" spans="1:24" ht="15" thickBot="1">
      <c r="A4" s="8"/>
      <c r="B4" s="36" t="s">
        <v>1</v>
      </c>
      <c r="C4" s="1029" t="s">
        <v>115</v>
      </c>
      <c r="D4" s="1030"/>
      <c r="E4" s="1030"/>
      <c r="F4" s="1031"/>
      <c r="G4" s="8"/>
      <c r="H4" s="1016" t="s">
        <v>380</v>
      </c>
      <c r="I4" s="1017"/>
      <c r="J4" s="8"/>
      <c r="K4" s="8"/>
      <c r="L4" s="8"/>
      <c r="M4" s="8"/>
      <c r="N4" s="8"/>
      <c r="O4" s="8"/>
      <c r="P4" s="8"/>
      <c r="Q4" s="8"/>
      <c r="R4" s="8"/>
      <c r="S4" s="8"/>
      <c r="T4" s="8"/>
      <c r="U4" s="8"/>
      <c r="V4" s="8"/>
      <c r="W4" s="8"/>
      <c r="X4" s="8"/>
    </row>
    <row r="5" spans="1:24" ht="15" thickBot="1">
      <c r="A5" s="8"/>
      <c r="B5" s="15" t="s">
        <v>3</v>
      </c>
      <c r="C5" s="1020" t="s">
        <v>115</v>
      </c>
      <c r="D5" s="943"/>
      <c r="E5" s="943"/>
      <c r="F5" s="944"/>
      <c r="G5" s="8"/>
      <c r="H5" s="8"/>
      <c r="I5" s="8"/>
      <c r="J5" s="8"/>
      <c r="K5" s="8"/>
      <c r="L5" s="8"/>
      <c r="M5" s="8"/>
      <c r="N5" s="8"/>
      <c r="O5" s="8"/>
      <c r="P5" s="8"/>
      <c r="Q5" s="8"/>
      <c r="R5" s="8"/>
      <c r="S5" s="8"/>
      <c r="T5" s="8"/>
      <c r="U5" s="8"/>
      <c r="V5" s="8"/>
      <c r="W5" s="8"/>
      <c r="X5" s="8"/>
    </row>
    <row r="6" spans="1:24">
      <c r="A6" s="8"/>
      <c r="B6" s="8"/>
      <c r="C6" s="8"/>
      <c r="D6" s="8"/>
      <c r="E6" s="8"/>
      <c r="F6" s="8"/>
      <c r="H6" s="8"/>
      <c r="I6" s="8"/>
      <c r="J6" s="8"/>
      <c r="K6" s="8"/>
      <c r="L6" s="8"/>
      <c r="M6" s="8"/>
      <c r="N6" s="8"/>
      <c r="O6" s="8"/>
      <c r="P6" s="8"/>
      <c r="Q6" s="8"/>
      <c r="R6" s="8"/>
      <c r="S6" s="8"/>
      <c r="T6" s="8"/>
      <c r="U6" s="8"/>
      <c r="V6" s="8"/>
      <c r="W6" s="8"/>
      <c r="X6" s="8"/>
    </row>
    <row r="7" spans="1:24">
      <c r="A7" s="8"/>
      <c r="B7" s="52" t="s">
        <v>381</v>
      </c>
      <c r="C7" s="8"/>
      <c r="D7" s="8"/>
      <c r="E7" s="8"/>
      <c r="F7" s="8"/>
      <c r="G7" s="52"/>
      <c r="H7" s="8"/>
      <c r="I7" s="8"/>
      <c r="J7" s="8"/>
      <c r="K7" s="8"/>
      <c r="L7" s="8"/>
      <c r="M7" s="8"/>
      <c r="N7" s="8"/>
      <c r="O7" s="8"/>
      <c r="P7" s="8"/>
      <c r="Q7" s="8"/>
      <c r="R7" s="8"/>
      <c r="S7" s="8"/>
      <c r="T7" s="8"/>
      <c r="U7" s="8"/>
      <c r="V7" s="8"/>
      <c r="W7" s="8"/>
      <c r="X7" s="8"/>
    </row>
    <row r="8" spans="1:24" ht="15" thickBot="1">
      <c r="A8" s="8"/>
      <c r="B8" s="8"/>
      <c r="C8" s="8"/>
      <c r="D8" s="8"/>
      <c r="E8" s="8"/>
      <c r="F8" s="8"/>
      <c r="G8" s="52"/>
      <c r="H8" s="8"/>
      <c r="I8" s="8"/>
      <c r="J8" s="8"/>
      <c r="K8" s="8"/>
      <c r="L8" s="8"/>
      <c r="M8" s="8"/>
      <c r="N8" s="8"/>
      <c r="O8" s="8"/>
      <c r="P8" s="8"/>
      <c r="Q8" s="8"/>
      <c r="R8" s="8"/>
      <c r="S8" s="8"/>
      <c r="T8" s="8"/>
      <c r="U8" s="8"/>
      <c r="V8" s="8"/>
      <c r="W8" s="8"/>
      <c r="X8" s="8"/>
    </row>
    <row r="9" spans="1:24">
      <c r="A9" s="8"/>
      <c r="B9" s="128"/>
      <c r="C9" s="350" t="s">
        <v>243</v>
      </c>
      <c r="D9" s="351" t="s">
        <v>372</v>
      </c>
      <c r="E9" s="351" t="s">
        <v>382</v>
      </c>
      <c r="F9" s="351" t="s">
        <v>383</v>
      </c>
      <c r="G9" s="352" t="s">
        <v>384</v>
      </c>
      <c r="H9" s="8"/>
      <c r="I9" s="8"/>
      <c r="J9" s="8"/>
      <c r="K9" s="8"/>
      <c r="L9" s="8"/>
      <c r="M9" s="8"/>
      <c r="N9" s="8"/>
      <c r="O9" s="8"/>
      <c r="P9" s="8"/>
      <c r="Q9" s="8"/>
      <c r="R9" s="8"/>
      <c r="S9" s="8"/>
      <c r="T9" s="8"/>
      <c r="U9" s="8"/>
      <c r="V9" s="8"/>
      <c r="W9" s="8"/>
      <c r="X9" s="8"/>
    </row>
    <row r="10" spans="1:24">
      <c r="A10" s="8"/>
      <c r="B10" s="1035" t="s">
        <v>423</v>
      </c>
      <c r="C10" s="1036"/>
      <c r="D10" s="1036"/>
      <c r="E10" s="1036"/>
      <c r="F10" s="1036"/>
      <c r="G10" s="1037"/>
      <c r="H10" s="8"/>
      <c r="I10" s="8"/>
      <c r="J10" s="8"/>
      <c r="K10" s="8"/>
      <c r="L10" s="8"/>
      <c r="M10" s="8"/>
      <c r="N10" s="8"/>
      <c r="O10" s="8"/>
      <c r="P10" s="8"/>
      <c r="Q10" s="8"/>
      <c r="R10" s="8"/>
      <c r="S10" s="8"/>
      <c r="T10" s="8"/>
      <c r="U10" s="8"/>
      <c r="V10" s="8"/>
      <c r="W10" s="8"/>
      <c r="X10" s="8"/>
    </row>
    <row r="11" spans="1:24">
      <c r="A11" s="8"/>
      <c r="B11" s="1008" t="s">
        <v>424</v>
      </c>
      <c r="C11" s="1009"/>
      <c r="D11" s="1009"/>
      <c r="E11" s="1009"/>
      <c r="F11" s="1009"/>
      <c r="G11" s="1010"/>
      <c r="H11" s="8"/>
      <c r="I11" s="8"/>
      <c r="J11" s="8"/>
      <c r="K11" s="8"/>
      <c r="L11" s="8"/>
      <c r="M11" s="8"/>
      <c r="N11" s="8"/>
      <c r="O11" s="8"/>
      <c r="P11" s="8"/>
      <c r="Q11" s="8"/>
      <c r="R11" s="8"/>
      <c r="S11" s="8"/>
      <c r="T11" s="8"/>
      <c r="U11" s="8"/>
      <c r="V11" s="8"/>
      <c r="W11" s="8"/>
      <c r="X11" s="8"/>
    </row>
    <row r="12" spans="1:24">
      <c r="A12" s="8"/>
      <c r="B12" s="346" t="s">
        <v>425</v>
      </c>
      <c r="C12" s="73"/>
      <c r="D12" s="171"/>
      <c r="E12" s="120"/>
      <c r="F12" s="171"/>
      <c r="G12" s="132"/>
      <c r="H12" s="8"/>
      <c r="I12" s="8"/>
      <c r="J12" s="8"/>
      <c r="K12" s="8"/>
      <c r="L12" s="8"/>
      <c r="M12" s="8"/>
      <c r="N12" s="8"/>
      <c r="O12" s="8"/>
      <c r="P12" s="8"/>
      <c r="Q12" s="8"/>
      <c r="R12" s="8"/>
      <c r="S12" s="8"/>
      <c r="T12" s="8"/>
      <c r="U12" s="8"/>
      <c r="V12" s="8"/>
      <c r="W12" s="8"/>
      <c r="X12" s="8"/>
    </row>
    <row r="13" spans="1:24">
      <c r="A13" s="8"/>
      <c r="B13" s="349" t="s">
        <v>426</v>
      </c>
      <c r="C13" s="116"/>
      <c r="D13" s="115"/>
      <c r="E13" s="114"/>
      <c r="F13" s="115"/>
      <c r="G13" s="127"/>
      <c r="H13" s="8"/>
      <c r="I13" s="8"/>
      <c r="J13" s="8"/>
      <c r="K13" s="8"/>
      <c r="L13" s="8"/>
      <c r="M13" s="8"/>
      <c r="N13" s="8"/>
      <c r="O13" s="8"/>
      <c r="P13" s="8"/>
      <c r="Q13" s="8"/>
      <c r="R13" s="8"/>
      <c r="S13" s="8"/>
      <c r="T13" s="8"/>
      <c r="U13" s="8"/>
      <c r="V13" s="8"/>
      <c r="W13" s="8"/>
      <c r="X13" s="8"/>
    </row>
    <row r="14" spans="1:24">
      <c r="A14" s="8"/>
      <c r="B14" s="349" t="s">
        <v>307</v>
      </c>
      <c r="C14" s="116"/>
      <c r="D14" s="115"/>
      <c r="E14" s="114"/>
      <c r="F14" s="115"/>
      <c r="G14" s="127"/>
      <c r="H14" s="8"/>
      <c r="I14" s="8"/>
      <c r="J14" s="8"/>
      <c r="K14" s="8"/>
      <c r="L14" s="8"/>
      <c r="M14" s="8"/>
      <c r="N14" s="8"/>
      <c r="O14" s="8"/>
      <c r="P14" s="8"/>
      <c r="Q14" s="8"/>
      <c r="R14" s="8"/>
      <c r="S14" s="8"/>
      <c r="T14" s="8"/>
      <c r="U14" s="8"/>
      <c r="V14" s="8"/>
      <c r="W14" s="8"/>
      <c r="X14" s="8"/>
    </row>
    <row r="15" spans="1:24">
      <c r="A15" s="8"/>
      <c r="B15" s="353" t="s">
        <v>391</v>
      </c>
      <c r="C15" s="126"/>
      <c r="D15" s="124"/>
      <c r="E15" s="123"/>
      <c r="F15" s="124"/>
      <c r="G15" s="146"/>
      <c r="H15" s="8"/>
      <c r="I15" s="8"/>
      <c r="J15" s="8"/>
      <c r="K15" s="8"/>
      <c r="L15" s="8"/>
      <c r="M15" s="8"/>
      <c r="N15" s="8"/>
      <c r="O15" s="8"/>
      <c r="P15" s="8"/>
      <c r="Q15" s="8"/>
      <c r="R15" s="8"/>
      <c r="S15" s="8"/>
      <c r="T15" s="8"/>
      <c r="U15" s="8"/>
      <c r="V15" s="8"/>
      <c r="W15" s="8"/>
      <c r="X15" s="8"/>
    </row>
    <row r="16" spans="1:24">
      <c r="A16" s="8"/>
      <c r="B16" s="285" t="s">
        <v>392</v>
      </c>
      <c r="C16" s="235">
        <f>C12+C13+C14+C15</f>
        <v>0</v>
      </c>
      <c r="D16" s="229">
        <f>D12+D13+D14+D15</f>
        <v>0</v>
      </c>
      <c r="E16" s="229">
        <f>E12+E13+E14+E15</f>
        <v>0</v>
      </c>
      <c r="F16" s="229">
        <f>F12+F13+F14+F15</f>
        <v>0</v>
      </c>
      <c r="G16" s="230">
        <f>G12+G13+G14+G15</f>
        <v>0</v>
      </c>
      <c r="H16" s="8"/>
      <c r="I16" s="8"/>
      <c r="J16" s="8"/>
      <c r="K16" s="8"/>
      <c r="L16" s="8"/>
      <c r="M16" s="8"/>
      <c r="N16" s="8"/>
      <c r="O16" s="8"/>
      <c r="P16" s="8"/>
      <c r="Q16" s="8"/>
      <c r="R16" s="8"/>
      <c r="S16" s="8"/>
      <c r="T16" s="8"/>
      <c r="U16" s="8"/>
      <c r="V16" s="8"/>
      <c r="W16" s="8"/>
      <c r="X16" s="8"/>
    </row>
    <row r="17" spans="1:24">
      <c r="A17" s="8"/>
      <c r="B17" s="1008" t="s">
        <v>427</v>
      </c>
      <c r="C17" s="1009"/>
      <c r="D17" s="1009"/>
      <c r="E17" s="1009"/>
      <c r="F17" s="1009"/>
      <c r="G17" s="1010"/>
      <c r="H17" s="8"/>
      <c r="I17" s="8"/>
      <c r="J17" s="8"/>
      <c r="K17" s="8"/>
      <c r="L17" s="8"/>
      <c r="M17" s="8"/>
      <c r="N17" s="8"/>
      <c r="O17" s="8"/>
      <c r="P17" s="8"/>
      <c r="Q17" s="8"/>
      <c r="R17" s="8"/>
      <c r="S17" s="8"/>
      <c r="T17" s="8"/>
      <c r="U17" s="8"/>
      <c r="V17" s="8"/>
      <c r="W17" s="8"/>
      <c r="X17" s="8"/>
    </row>
    <row r="18" spans="1:24">
      <c r="A18" s="8"/>
      <c r="B18" s="346" t="s">
        <v>428</v>
      </c>
      <c r="C18" s="73"/>
      <c r="D18" s="171"/>
      <c r="E18" s="120"/>
      <c r="F18" s="171"/>
      <c r="G18" s="121"/>
      <c r="H18" s="8"/>
      <c r="I18" s="8"/>
      <c r="J18" s="8"/>
      <c r="K18" s="8"/>
      <c r="L18" s="8"/>
      <c r="M18" s="8"/>
      <c r="N18" s="8"/>
      <c r="O18" s="8"/>
      <c r="P18" s="8"/>
      <c r="Q18" s="8"/>
      <c r="R18" s="8"/>
      <c r="S18" s="8"/>
      <c r="T18" s="8"/>
      <c r="U18" s="8"/>
      <c r="V18" s="8"/>
      <c r="W18" s="8"/>
      <c r="X18" s="8"/>
    </row>
    <row r="19" spans="1:24">
      <c r="A19" s="8"/>
      <c r="B19" s="349" t="s">
        <v>429</v>
      </c>
      <c r="C19" s="116"/>
      <c r="D19" s="115"/>
      <c r="E19" s="114"/>
      <c r="F19" s="115"/>
      <c r="G19" s="118"/>
      <c r="H19" s="8"/>
      <c r="I19" s="8"/>
      <c r="J19" s="8"/>
      <c r="K19" s="8"/>
      <c r="L19" s="8"/>
      <c r="M19" s="8"/>
      <c r="N19" s="8"/>
      <c r="O19" s="8"/>
      <c r="P19" s="8"/>
      <c r="Q19" s="8"/>
      <c r="R19" s="8"/>
      <c r="S19" s="8"/>
      <c r="T19" s="8"/>
      <c r="U19" s="8"/>
      <c r="V19" s="8"/>
      <c r="W19" s="8"/>
      <c r="X19" s="8"/>
    </row>
    <row r="20" spans="1:24">
      <c r="A20" s="8"/>
      <c r="B20" s="347" t="s">
        <v>307</v>
      </c>
      <c r="C20" s="116"/>
      <c r="D20" s="115"/>
      <c r="E20" s="114"/>
      <c r="F20" s="115"/>
      <c r="G20" s="118"/>
      <c r="H20" s="8"/>
      <c r="I20" s="8"/>
      <c r="J20" s="8"/>
      <c r="K20" s="8"/>
      <c r="L20" s="8"/>
      <c r="M20" s="8"/>
      <c r="N20" s="8"/>
      <c r="O20" s="8"/>
      <c r="P20" s="8"/>
      <c r="Q20" s="8"/>
      <c r="R20" s="8"/>
      <c r="S20" s="8"/>
      <c r="T20" s="8"/>
      <c r="U20" s="8"/>
      <c r="V20" s="8"/>
      <c r="W20" s="8"/>
      <c r="X20" s="8"/>
    </row>
    <row r="21" spans="1:24">
      <c r="A21" s="8"/>
      <c r="B21" s="353" t="s">
        <v>391</v>
      </c>
      <c r="C21" s="126"/>
      <c r="D21" s="124"/>
      <c r="E21" s="123"/>
      <c r="F21" s="124"/>
      <c r="G21" s="125"/>
      <c r="H21" s="8"/>
      <c r="I21" s="8"/>
      <c r="J21" s="8"/>
      <c r="K21" s="8"/>
      <c r="L21" s="8"/>
      <c r="M21" s="8"/>
      <c r="N21" s="8"/>
      <c r="O21" s="8"/>
      <c r="P21" s="8"/>
      <c r="Q21" s="8"/>
      <c r="R21" s="8"/>
      <c r="S21" s="8"/>
      <c r="T21" s="8"/>
      <c r="U21" s="8"/>
      <c r="V21" s="8"/>
      <c r="W21" s="8"/>
      <c r="X21" s="8"/>
    </row>
    <row r="22" spans="1:24">
      <c r="A22" s="8"/>
      <c r="B22" s="285" t="s">
        <v>398</v>
      </c>
      <c r="C22" s="235">
        <f>C18+C19+C20+C21</f>
        <v>0</v>
      </c>
      <c r="D22" s="229">
        <f>D18+D19+D20+D21</f>
        <v>0</v>
      </c>
      <c r="E22" s="229">
        <f>E18+E19+E20+E21</f>
        <v>0</v>
      </c>
      <c r="F22" s="229">
        <f>F18+F19+F20+F21</f>
        <v>0</v>
      </c>
      <c r="G22" s="230">
        <f>G18+G19+G20+G21</f>
        <v>0</v>
      </c>
      <c r="H22" s="8"/>
      <c r="I22" s="8"/>
      <c r="J22" s="8"/>
      <c r="K22" s="8"/>
      <c r="L22" s="8"/>
      <c r="M22" s="8"/>
      <c r="N22" s="8"/>
      <c r="O22" s="8"/>
      <c r="P22" s="8"/>
      <c r="Q22" s="8"/>
      <c r="R22" s="8"/>
      <c r="S22" s="8"/>
      <c r="T22" s="8"/>
      <c r="U22" s="8"/>
      <c r="V22" s="8"/>
      <c r="W22" s="8"/>
      <c r="X22" s="8"/>
    </row>
    <row r="23" spans="1:24">
      <c r="A23" s="8"/>
      <c r="B23" s="1008" t="s">
        <v>430</v>
      </c>
      <c r="C23" s="1009"/>
      <c r="D23" s="1009"/>
      <c r="E23" s="1009"/>
      <c r="F23" s="1009"/>
      <c r="G23" s="1010"/>
      <c r="H23" s="8"/>
      <c r="I23" s="8"/>
      <c r="J23" s="8"/>
      <c r="K23" s="8"/>
      <c r="L23" s="8"/>
      <c r="M23" s="8"/>
      <c r="N23" s="8"/>
      <c r="O23" s="8"/>
      <c r="P23" s="8"/>
      <c r="Q23" s="8"/>
      <c r="R23" s="8"/>
      <c r="S23" s="8"/>
      <c r="T23" s="8"/>
      <c r="U23" s="8"/>
      <c r="V23" s="8"/>
      <c r="W23" s="8"/>
      <c r="X23" s="8"/>
    </row>
    <row r="24" spans="1:24">
      <c r="A24" s="8"/>
      <c r="B24" s="346" t="s">
        <v>431</v>
      </c>
      <c r="C24" s="73"/>
      <c r="D24" s="120"/>
      <c r="E24" s="120"/>
      <c r="F24" s="120"/>
      <c r="G24" s="121"/>
      <c r="H24" s="8"/>
      <c r="I24" s="8"/>
      <c r="J24" s="8"/>
      <c r="K24" s="8"/>
      <c r="L24" s="8"/>
      <c r="M24" s="8"/>
      <c r="N24" s="8"/>
      <c r="O24" s="8"/>
      <c r="P24" s="8"/>
      <c r="Q24" s="8"/>
      <c r="R24" s="8"/>
      <c r="S24" s="8"/>
      <c r="T24" s="8"/>
      <c r="U24" s="8"/>
      <c r="V24" s="8"/>
      <c r="W24" s="8"/>
      <c r="X24" s="8"/>
    </row>
    <row r="25" spans="1:24">
      <c r="A25" s="8"/>
      <c r="B25" s="347" t="s">
        <v>432</v>
      </c>
      <c r="C25" s="116"/>
      <c r="D25" s="114"/>
      <c r="E25" s="114"/>
      <c r="F25" s="115"/>
      <c r="G25" s="118"/>
      <c r="H25" s="8"/>
      <c r="I25" s="8"/>
      <c r="J25" s="8"/>
      <c r="K25" s="8"/>
      <c r="L25" s="8"/>
      <c r="M25" s="8"/>
      <c r="N25" s="8"/>
      <c r="O25" s="8"/>
      <c r="P25" s="8"/>
      <c r="Q25" s="8"/>
      <c r="R25" s="8"/>
      <c r="S25" s="8"/>
      <c r="T25" s="8"/>
      <c r="U25" s="8"/>
      <c r="V25" s="8"/>
      <c r="W25" s="8"/>
      <c r="X25" s="8"/>
    </row>
    <row r="26" spans="1:24">
      <c r="A26" s="8"/>
      <c r="B26" s="347" t="s">
        <v>307</v>
      </c>
      <c r="C26" s="116"/>
      <c r="D26" s="114"/>
      <c r="E26" s="114"/>
      <c r="F26" s="115"/>
      <c r="G26" s="118"/>
      <c r="H26" s="8"/>
      <c r="I26" s="8"/>
      <c r="J26" s="8"/>
      <c r="K26" s="8"/>
      <c r="L26" s="8"/>
      <c r="M26" s="8"/>
      <c r="N26" s="8"/>
      <c r="O26" s="8"/>
      <c r="P26" s="8"/>
      <c r="Q26" s="8"/>
      <c r="R26" s="8"/>
      <c r="S26" s="8"/>
      <c r="T26" s="8"/>
      <c r="U26" s="8"/>
      <c r="V26" s="8"/>
      <c r="W26" s="8"/>
      <c r="X26" s="8"/>
    </row>
    <row r="27" spans="1:24">
      <c r="A27" s="8"/>
      <c r="B27" s="347" t="s">
        <v>391</v>
      </c>
      <c r="C27" s="116"/>
      <c r="D27" s="114"/>
      <c r="E27" s="114"/>
      <c r="F27" s="115"/>
      <c r="G27" s="118"/>
      <c r="H27" s="8"/>
      <c r="I27" s="8"/>
      <c r="J27" s="8"/>
      <c r="K27" s="8"/>
      <c r="L27" s="8"/>
      <c r="M27" s="8"/>
      <c r="N27" s="8"/>
      <c r="O27" s="8"/>
      <c r="P27" s="8"/>
      <c r="Q27" s="8"/>
      <c r="R27" s="8"/>
      <c r="S27" s="8"/>
      <c r="T27" s="8"/>
      <c r="U27" s="8"/>
      <c r="V27" s="8"/>
      <c r="W27" s="8"/>
      <c r="X27" s="8"/>
    </row>
    <row r="28" spans="1:24">
      <c r="A28" s="8"/>
      <c r="B28" s="348" t="s">
        <v>391</v>
      </c>
      <c r="C28" s="126"/>
      <c r="D28" s="123"/>
      <c r="E28" s="123"/>
      <c r="F28" s="124"/>
      <c r="G28" s="125"/>
      <c r="H28" s="8"/>
      <c r="I28" s="8"/>
      <c r="J28" s="8"/>
      <c r="K28" s="8"/>
      <c r="L28" s="8"/>
      <c r="M28" s="8"/>
      <c r="N28" s="8"/>
      <c r="O28" s="8"/>
      <c r="P28" s="8"/>
      <c r="Q28" s="8"/>
      <c r="R28" s="8"/>
      <c r="S28" s="8"/>
      <c r="T28" s="8"/>
      <c r="U28" s="8"/>
      <c r="V28" s="8"/>
      <c r="W28" s="8"/>
      <c r="X28" s="8"/>
    </row>
    <row r="29" spans="1:24" ht="15" thickBot="1">
      <c r="A29" s="8"/>
      <c r="B29" s="286" t="s">
        <v>433</v>
      </c>
      <c r="C29" s="292">
        <f>SUM(C24:C28)</f>
        <v>0</v>
      </c>
      <c r="D29" s="293">
        <f>SUM(D24:D28)</f>
        <v>0</v>
      </c>
      <c r="E29" s="293">
        <f>SUM(E24:E28)</f>
        <v>0</v>
      </c>
      <c r="F29" s="293">
        <f>SUM(F24:F28)</f>
        <v>0</v>
      </c>
      <c r="G29" s="296">
        <f>SUM(G24:G28)</f>
        <v>0</v>
      </c>
      <c r="H29" s="8"/>
      <c r="I29" s="8"/>
      <c r="J29" s="8"/>
      <c r="K29" s="8"/>
      <c r="L29" s="8"/>
      <c r="M29" s="8"/>
      <c r="N29" s="8"/>
      <c r="O29" s="8"/>
      <c r="P29" s="8"/>
      <c r="Q29" s="8"/>
      <c r="R29" s="8"/>
      <c r="S29" s="8"/>
      <c r="T29" s="8"/>
      <c r="U29" s="8"/>
      <c r="V29" s="8"/>
      <c r="W29" s="8"/>
      <c r="X29" s="8"/>
    </row>
    <row r="30" spans="1:24" ht="28.5" thickBot="1">
      <c r="A30" s="8"/>
      <c r="B30" s="354" t="s">
        <v>439</v>
      </c>
      <c r="C30" s="207"/>
      <c r="D30" s="208"/>
      <c r="E30" s="208"/>
      <c r="F30" s="208"/>
      <c r="G30" s="209"/>
      <c r="H30" s="8"/>
      <c r="I30" s="8"/>
      <c r="J30" s="8"/>
      <c r="K30" s="8"/>
      <c r="L30" s="8"/>
      <c r="M30" s="8"/>
      <c r="N30" s="8"/>
      <c r="O30" s="8"/>
      <c r="P30" s="8"/>
      <c r="Q30" s="8"/>
      <c r="R30" s="8"/>
      <c r="S30" s="8"/>
      <c r="T30" s="8"/>
      <c r="U30" s="8"/>
      <c r="V30" s="8"/>
      <c r="W30" s="8"/>
      <c r="X30" s="8"/>
    </row>
    <row r="31" spans="1:24" ht="29.1" thickBot="1">
      <c r="A31" s="8"/>
      <c r="B31" s="356" t="s">
        <v>435</v>
      </c>
      <c r="C31" s="303">
        <f>SUM(C29+C22+C16)</f>
        <v>0</v>
      </c>
      <c r="D31" s="303">
        <f t="shared" ref="D31:G31" si="0">SUM(D29+D22+D16)</f>
        <v>0</v>
      </c>
      <c r="E31" s="303">
        <f t="shared" si="0"/>
        <v>0</v>
      </c>
      <c r="F31" s="303">
        <f t="shared" si="0"/>
        <v>0</v>
      </c>
      <c r="G31" s="303">
        <f t="shared" si="0"/>
        <v>0</v>
      </c>
      <c r="H31" s="8"/>
      <c r="I31" s="8"/>
      <c r="J31" s="8"/>
      <c r="K31" s="8"/>
      <c r="L31" s="8"/>
      <c r="M31" s="8"/>
      <c r="N31" s="8"/>
      <c r="O31" s="8"/>
      <c r="P31" s="8"/>
      <c r="Q31" s="8"/>
      <c r="R31" s="8"/>
      <c r="S31" s="8"/>
      <c r="T31" s="8"/>
      <c r="U31" s="8"/>
      <c r="V31" s="8"/>
      <c r="W31" s="8"/>
      <c r="X31" s="8"/>
    </row>
    <row r="32" spans="1:24">
      <c r="A32" s="8"/>
      <c r="B32" s="355" t="s">
        <v>436</v>
      </c>
      <c r="C32" s="309">
        <f>IF(C30&gt;0, C31/C30, 0)</f>
        <v>0</v>
      </c>
      <c r="D32" s="309">
        <f t="shared" ref="D32:G32" si="1">IF(D30&gt;0, D31/D30, 0)</f>
        <v>0</v>
      </c>
      <c r="E32" s="309">
        <f t="shared" si="1"/>
        <v>0</v>
      </c>
      <c r="F32" s="309">
        <f t="shared" si="1"/>
        <v>0</v>
      </c>
      <c r="G32" s="309">
        <f t="shared" si="1"/>
        <v>0</v>
      </c>
      <c r="H32" s="8"/>
      <c r="I32" s="8"/>
      <c r="J32" s="8"/>
      <c r="K32" s="8"/>
      <c r="L32" s="8"/>
      <c r="M32" s="8"/>
      <c r="N32" s="8"/>
      <c r="O32" s="8"/>
      <c r="P32" s="8"/>
      <c r="Q32" s="8"/>
      <c r="R32" s="8"/>
      <c r="S32" s="8"/>
      <c r="T32" s="8"/>
      <c r="U32" s="8"/>
      <c r="V32" s="8"/>
      <c r="W32" s="8"/>
      <c r="X32" s="8"/>
    </row>
    <row r="33" spans="1:24">
      <c r="A33" s="8"/>
      <c r="B33" s="314"/>
      <c r="C33" s="2"/>
      <c r="D33" s="2"/>
      <c r="E33" s="2"/>
      <c r="F33" s="2"/>
      <c r="G33" s="2"/>
      <c r="H33" s="8"/>
      <c r="I33" s="8"/>
      <c r="J33" s="8"/>
      <c r="K33" s="8"/>
      <c r="L33" s="8"/>
      <c r="M33" s="8"/>
      <c r="N33" s="8"/>
      <c r="O33" s="8"/>
      <c r="P33" s="8"/>
      <c r="Q33" s="8"/>
      <c r="R33" s="8"/>
      <c r="S33" s="8"/>
      <c r="T33" s="8"/>
      <c r="U33" s="8"/>
      <c r="V33" s="8"/>
      <c r="W33" s="8"/>
      <c r="X33" s="8"/>
    </row>
    <row r="34" spans="1:24" ht="70.5">
      <c r="B34" s="310" t="s">
        <v>440</v>
      </c>
      <c r="C34" s="311"/>
      <c r="D34" s="311"/>
      <c r="E34" s="311"/>
      <c r="F34" s="311"/>
      <c r="G34" s="311"/>
      <c r="H34" s="8"/>
      <c r="I34" s="8"/>
      <c r="J34" s="8"/>
      <c r="K34" s="8"/>
      <c r="L34" s="8"/>
      <c r="M34" s="8"/>
      <c r="N34" s="8"/>
      <c r="O34" s="8"/>
      <c r="P34" s="8"/>
      <c r="Q34" s="8"/>
      <c r="R34" s="8"/>
      <c r="S34" s="8"/>
      <c r="T34" s="8"/>
      <c r="U34" s="8"/>
      <c r="V34" s="8"/>
      <c r="W34" s="8"/>
      <c r="X34" s="8"/>
    </row>
    <row r="35" spans="1:24" s="368" customFormat="1">
      <c r="J35" s="369"/>
      <c r="K35" s="369"/>
      <c r="L35" s="369"/>
      <c r="M35" s="369"/>
      <c r="N35" s="369"/>
      <c r="O35" s="369"/>
      <c r="P35" s="369"/>
      <c r="Q35" s="369"/>
      <c r="R35" s="369"/>
      <c r="S35" s="369"/>
      <c r="T35" s="369"/>
      <c r="U35" s="369"/>
      <c r="V35" s="369"/>
      <c r="W35" s="369"/>
      <c r="X35" s="369"/>
    </row>
    <row r="36" spans="1:24" s="368" customFormat="1">
      <c r="J36" s="369"/>
      <c r="K36" s="369"/>
      <c r="L36" s="369"/>
      <c r="M36" s="369"/>
      <c r="N36" s="369"/>
      <c r="O36" s="369"/>
      <c r="P36" s="369"/>
      <c r="Q36" s="369"/>
      <c r="R36" s="369"/>
      <c r="S36" s="369"/>
      <c r="T36" s="369"/>
      <c r="U36" s="369"/>
      <c r="V36" s="369"/>
      <c r="W36" s="369"/>
      <c r="X36" s="369"/>
    </row>
    <row r="37" spans="1:24" s="368" customFormat="1">
      <c r="J37" s="369"/>
      <c r="K37" s="369"/>
      <c r="L37" s="369"/>
      <c r="M37" s="369"/>
      <c r="N37" s="369"/>
      <c r="O37" s="369"/>
      <c r="P37" s="369"/>
      <c r="Q37" s="369"/>
      <c r="R37" s="369"/>
      <c r="S37" s="369"/>
      <c r="T37" s="369"/>
      <c r="U37" s="369"/>
      <c r="V37" s="369"/>
      <c r="W37" s="369"/>
      <c r="X37" s="369"/>
    </row>
    <row r="38" spans="1:24" s="368" customFormat="1">
      <c r="J38" s="369"/>
      <c r="K38" s="369"/>
      <c r="L38" s="369"/>
      <c r="M38" s="369"/>
      <c r="N38" s="369"/>
      <c r="O38" s="369"/>
      <c r="P38" s="369"/>
      <c r="Q38" s="369"/>
      <c r="R38" s="369"/>
      <c r="S38" s="369"/>
      <c r="T38" s="369"/>
      <c r="U38" s="369"/>
      <c r="V38" s="369"/>
      <c r="W38" s="369"/>
      <c r="X38" s="369"/>
    </row>
    <row r="39" spans="1:24" s="368" customFormat="1">
      <c r="J39" s="369"/>
      <c r="K39" s="369"/>
      <c r="L39" s="369"/>
      <c r="M39" s="369"/>
      <c r="N39" s="369"/>
      <c r="O39" s="369"/>
      <c r="P39" s="369"/>
      <c r="Q39" s="369"/>
      <c r="R39" s="369"/>
      <c r="S39" s="369"/>
      <c r="T39" s="369"/>
      <c r="U39" s="369"/>
      <c r="V39" s="369"/>
      <c r="W39" s="369"/>
      <c r="X39" s="369"/>
    </row>
    <row r="40" spans="1:24" s="368" customFormat="1">
      <c r="J40" s="369"/>
      <c r="K40" s="369"/>
      <c r="L40" s="369"/>
      <c r="M40" s="369"/>
      <c r="N40" s="369"/>
      <c r="O40" s="369"/>
      <c r="P40" s="369"/>
      <c r="Q40" s="369"/>
      <c r="R40" s="369"/>
      <c r="S40" s="369"/>
      <c r="T40" s="369"/>
      <c r="U40" s="369"/>
      <c r="V40" s="369"/>
      <c r="W40" s="369"/>
      <c r="X40" s="369"/>
    </row>
    <row r="41" spans="1:24" s="368" customFormat="1">
      <c r="J41" s="369"/>
      <c r="K41" s="369"/>
      <c r="L41" s="369"/>
      <c r="M41" s="369"/>
      <c r="N41" s="369"/>
      <c r="O41" s="369"/>
      <c r="P41" s="369"/>
      <c r="Q41" s="369"/>
      <c r="R41" s="369"/>
      <c r="S41" s="369"/>
      <c r="T41" s="369"/>
      <c r="U41" s="369"/>
      <c r="V41" s="369"/>
      <c r="W41" s="369"/>
      <c r="X41" s="369"/>
    </row>
    <row r="42" spans="1:24" s="368" customFormat="1">
      <c r="J42" s="369"/>
      <c r="K42" s="369"/>
      <c r="L42" s="369"/>
      <c r="M42" s="369"/>
      <c r="N42" s="369"/>
      <c r="O42" s="369"/>
      <c r="P42" s="369"/>
      <c r="Q42" s="369"/>
      <c r="R42" s="369"/>
      <c r="S42" s="369"/>
      <c r="T42" s="369"/>
      <c r="U42" s="369"/>
      <c r="V42" s="369"/>
      <c r="W42" s="369"/>
      <c r="X42" s="369"/>
    </row>
    <row r="43" spans="1:24" s="368" customFormat="1">
      <c r="J43" s="369"/>
      <c r="K43" s="369"/>
      <c r="L43" s="369"/>
      <c r="M43" s="369"/>
      <c r="N43" s="369"/>
      <c r="O43" s="369"/>
      <c r="P43" s="369"/>
      <c r="Q43" s="369"/>
      <c r="R43" s="369"/>
      <c r="S43" s="369"/>
      <c r="T43" s="369"/>
      <c r="U43" s="369"/>
      <c r="V43" s="369"/>
      <c r="W43" s="369"/>
      <c r="X43" s="369"/>
    </row>
    <row r="44" spans="1:24" s="368" customFormat="1">
      <c r="J44" s="369"/>
      <c r="K44" s="369"/>
      <c r="L44" s="369"/>
      <c r="M44" s="369"/>
      <c r="N44" s="369"/>
      <c r="O44" s="369"/>
      <c r="P44" s="369"/>
      <c r="Q44" s="369"/>
      <c r="R44" s="369"/>
      <c r="S44" s="369"/>
      <c r="T44" s="369"/>
      <c r="U44" s="369"/>
      <c r="V44" s="369"/>
      <c r="W44" s="369"/>
      <c r="X44" s="369"/>
    </row>
    <row r="45" spans="1:24" s="368" customFormat="1">
      <c r="J45" s="369"/>
      <c r="K45" s="369"/>
      <c r="L45" s="369"/>
      <c r="M45" s="369"/>
      <c r="N45" s="369"/>
      <c r="O45" s="369"/>
      <c r="P45" s="369"/>
      <c r="Q45" s="369"/>
      <c r="R45" s="369"/>
      <c r="S45" s="369"/>
      <c r="T45" s="369"/>
      <c r="U45" s="369"/>
      <c r="V45" s="369"/>
      <c r="W45" s="369"/>
      <c r="X45" s="369"/>
    </row>
    <row r="46" spans="1:24" s="368" customFormat="1">
      <c r="J46" s="369"/>
      <c r="K46" s="369"/>
      <c r="L46" s="369"/>
      <c r="M46" s="369"/>
      <c r="N46" s="369"/>
      <c r="O46" s="369"/>
      <c r="P46" s="369"/>
      <c r="Q46" s="369"/>
      <c r="R46" s="369"/>
      <c r="S46" s="369"/>
      <c r="T46" s="369"/>
      <c r="U46" s="369"/>
      <c r="V46" s="369"/>
      <c r="W46" s="369"/>
      <c r="X46" s="369"/>
    </row>
    <row r="47" spans="1:24" s="368" customFormat="1">
      <c r="J47" s="369"/>
      <c r="K47" s="369"/>
      <c r="L47" s="369"/>
      <c r="M47" s="369"/>
      <c r="N47" s="369"/>
      <c r="O47" s="369"/>
      <c r="P47" s="369"/>
      <c r="Q47" s="369"/>
      <c r="R47" s="369"/>
      <c r="S47" s="369"/>
      <c r="T47" s="369"/>
      <c r="U47" s="369"/>
      <c r="V47" s="369"/>
      <c r="W47" s="369"/>
      <c r="X47" s="369"/>
    </row>
    <row r="48" spans="1:24" s="368" customFormat="1">
      <c r="J48" s="369"/>
      <c r="K48" s="369"/>
      <c r="L48" s="369"/>
      <c r="M48" s="369"/>
      <c r="N48" s="369"/>
      <c r="O48" s="369"/>
      <c r="P48" s="369"/>
      <c r="Q48" s="369"/>
      <c r="R48" s="369"/>
      <c r="S48" s="369"/>
      <c r="T48" s="369"/>
      <c r="U48" s="369"/>
      <c r="V48" s="369"/>
      <c r="W48" s="369"/>
      <c r="X48" s="369"/>
    </row>
    <row r="49" spans="10:24" s="368" customFormat="1">
      <c r="J49" s="369"/>
      <c r="K49" s="369"/>
      <c r="L49" s="369"/>
      <c r="M49" s="369"/>
      <c r="N49" s="369"/>
      <c r="O49" s="369"/>
      <c r="P49" s="369"/>
      <c r="Q49" s="369"/>
      <c r="R49" s="369"/>
      <c r="S49" s="369"/>
      <c r="T49" s="369"/>
      <c r="U49" s="369"/>
      <c r="V49" s="369"/>
      <c r="W49" s="369"/>
      <c r="X49" s="369"/>
    </row>
    <row r="50" spans="10:24" s="368" customFormat="1">
      <c r="J50" s="369"/>
      <c r="K50" s="369"/>
      <c r="L50" s="369"/>
      <c r="M50" s="369"/>
      <c r="N50" s="369"/>
      <c r="O50" s="369"/>
      <c r="P50" s="369"/>
      <c r="Q50" s="369"/>
      <c r="R50" s="369"/>
      <c r="S50" s="369"/>
      <c r="T50" s="369"/>
      <c r="U50" s="369"/>
      <c r="V50" s="369"/>
      <c r="W50" s="369"/>
      <c r="X50" s="369"/>
    </row>
    <row r="51" spans="10:24" s="368" customFormat="1">
      <c r="J51" s="369"/>
      <c r="K51" s="369"/>
      <c r="L51" s="369"/>
      <c r="M51" s="369"/>
      <c r="N51" s="369"/>
      <c r="O51" s="369"/>
      <c r="P51" s="369"/>
      <c r="Q51" s="369"/>
      <c r="R51" s="369"/>
      <c r="S51" s="369"/>
      <c r="T51" s="369"/>
      <c r="U51" s="369"/>
      <c r="V51" s="369"/>
      <c r="W51" s="369"/>
      <c r="X51" s="369"/>
    </row>
    <row r="52" spans="10:24" s="368" customFormat="1">
      <c r="J52" s="369"/>
      <c r="K52" s="369"/>
      <c r="L52" s="369"/>
      <c r="M52" s="369"/>
      <c r="N52" s="369"/>
      <c r="O52" s="369"/>
      <c r="P52" s="369"/>
      <c r="Q52" s="369"/>
      <c r="R52" s="369"/>
      <c r="S52" s="369"/>
      <c r="T52" s="369"/>
      <c r="U52" s="369"/>
      <c r="V52" s="369"/>
      <c r="W52" s="369"/>
      <c r="X52" s="369"/>
    </row>
    <row r="53" spans="10:24" s="368" customFormat="1">
      <c r="J53" s="369"/>
      <c r="K53" s="369"/>
      <c r="L53" s="369"/>
      <c r="M53" s="369"/>
      <c r="N53" s="369"/>
      <c r="O53" s="369"/>
      <c r="P53" s="369"/>
      <c r="Q53" s="369"/>
      <c r="R53" s="369"/>
      <c r="S53" s="369"/>
      <c r="T53" s="369"/>
      <c r="U53" s="369"/>
      <c r="V53" s="369"/>
      <c r="W53" s="369"/>
      <c r="X53" s="369"/>
    </row>
    <row r="54" spans="10:24" s="368" customFormat="1">
      <c r="J54" s="369"/>
      <c r="K54" s="369"/>
      <c r="L54" s="369"/>
      <c r="M54" s="369"/>
      <c r="N54" s="369"/>
      <c r="O54" s="369"/>
      <c r="P54" s="369"/>
      <c r="Q54" s="369"/>
      <c r="R54" s="369"/>
      <c r="S54" s="369"/>
      <c r="T54" s="369"/>
      <c r="U54" s="369"/>
      <c r="V54" s="369"/>
      <c r="W54" s="369"/>
      <c r="X54" s="369"/>
    </row>
    <row r="55" spans="10:24" s="368" customFormat="1">
      <c r="J55" s="369"/>
      <c r="K55" s="369"/>
      <c r="L55" s="369"/>
      <c r="M55" s="369"/>
      <c r="N55" s="369"/>
      <c r="O55" s="369"/>
      <c r="P55" s="369"/>
      <c r="Q55" s="369"/>
      <c r="R55" s="369"/>
      <c r="S55" s="369"/>
      <c r="T55" s="369"/>
      <c r="U55" s="369"/>
      <c r="V55" s="369"/>
      <c r="W55" s="369"/>
      <c r="X55" s="369"/>
    </row>
    <row r="56" spans="10:24" s="368" customFormat="1">
      <c r="J56" s="369"/>
      <c r="K56" s="369"/>
      <c r="L56" s="369"/>
      <c r="M56" s="369"/>
      <c r="N56" s="369"/>
      <c r="O56" s="369"/>
      <c r="P56" s="369"/>
      <c r="Q56" s="369"/>
      <c r="R56" s="369"/>
      <c r="S56" s="369"/>
      <c r="T56" s="369"/>
      <c r="U56" s="369"/>
      <c r="V56" s="369"/>
      <c r="W56" s="369"/>
      <c r="X56" s="369"/>
    </row>
    <row r="57" spans="10:24" s="368" customFormat="1">
      <c r="J57" s="369"/>
      <c r="K57" s="369"/>
      <c r="L57" s="369"/>
      <c r="M57" s="369"/>
      <c r="N57" s="369"/>
      <c r="O57" s="369"/>
      <c r="P57" s="369"/>
      <c r="Q57" s="369"/>
      <c r="R57" s="369"/>
      <c r="S57" s="369"/>
      <c r="T57" s="369"/>
      <c r="U57" s="369"/>
      <c r="V57" s="369"/>
      <c r="W57" s="369"/>
      <c r="X57" s="369"/>
    </row>
    <row r="58" spans="10:24" s="368" customFormat="1">
      <c r="J58" s="369"/>
      <c r="K58" s="369"/>
      <c r="L58" s="369"/>
      <c r="M58" s="369"/>
      <c r="N58" s="369"/>
      <c r="O58" s="369"/>
      <c r="P58" s="369"/>
      <c r="Q58" s="369"/>
      <c r="R58" s="369"/>
      <c r="S58" s="369"/>
      <c r="T58" s="369"/>
      <c r="U58" s="369"/>
      <c r="V58" s="369"/>
      <c r="W58" s="369"/>
      <c r="X58" s="369"/>
    </row>
    <row r="59" spans="10:24" s="368" customFormat="1">
      <c r="J59" s="369"/>
      <c r="K59" s="369"/>
      <c r="L59" s="369"/>
      <c r="M59" s="369"/>
      <c r="N59" s="369"/>
      <c r="O59" s="369"/>
      <c r="P59" s="369"/>
      <c r="Q59" s="369"/>
      <c r="R59" s="369"/>
      <c r="S59" s="369"/>
      <c r="T59" s="369"/>
      <c r="U59" s="369"/>
      <c r="V59" s="369"/>
      <c r="W59" s="369"/>
      <c r="X59" s="369"/>
    </row>
    <row r="60" spans="10:24" s="368" customFormat="1">
      <c r="J60" s="369"/>
      <c r="K60" s="369"/>
      <c r="L60" s="369"/>
      <c r="M60" s="369"/>
      <c r="N60" s="369"/>
      <c r="O60" s="369"/>
      <c r="P60" s="369"/>
      <c r="Q60" s="369"/>
      <c r="R60" s="369"/>
      <c r="S60" s="369"/>
      <c r="T60" s="369"/>
      <c r="U60" s="369"/>
      <c r="V60" s="369"/>
      <c r="W60" s="369"/>
      <c r="X60" s="369"/>
    </row>
    <row r="61" spans="10:24" s="368" customFormat="1">
      <c r="J61" s="369"/>
      <c r="K61" s="369"/>
      <c r="L61" s="369"/>
      <c r="M61" s="369"/>
      <c r="N61" s="369"/>
      <c r="O61" s="369"/>
      <c r="P61" s="369"/>
      <c r="Q61" s="369"/>
      <c r="R61" s="369"/>
      <c r="S61" s="369"/>
      <c r="T61" s="369"/>
      <c r="U61" s="369"/>
      <c r="V61" s="369"/>
      <c r="W61" s="369"/>
      <c r="X61" s="369"/>
    </row>
    <row r="62" spans="10:24" s="368" customFormat="1">
      <c r="J62" s="369"/>
      <c r="K62" s="369"/>
      <c r="L62" s="369"/>
      <c r="M62" s="369"/>
      <c r="N62" s="369"/>
      <c r="O62" s="369"/>
      <c r="P62" s="369"/>
      <c r="Q62" s="369"/>
      <c r="R62" s="369"/>
      <c r="S62" s="369"/>
      <c r="T62" s="369"/>
      <c r="U62" s="369"/>
      <c r="V62" s="369"/>
      <c r="W62" s="369"/>
      <c r="X62" s="369"/>
    </row>
    <row r="63" spans="10:24" s="368" customFormat="1">
      <c r="J63" s="369"/>
      <c r="K63" s="369"/>
      <c r="L63" s="369"/>
      <c r="M63" s="369"/>
      <c r="N63" s="369"/>
      <c r="O63" s="369"/>
      <c r="P63" s="369"/>
      <c r="Q63" s="369"/>
      <c r="R63" s="369"/>
      <c r="S63" s="369"/>
      <c r="T63" s="369"/>
      <c r="U63" s="369"/>
      <c r="V63" s="369"/>
      <c r="W63" s="369"/>
      <c r="X63" s="369"/>
    </row>
    <row r="64" spans="10:24" s="368" customFormat="1">
      <c r="J64" s="369"/>
      <c r="K64" s="369"/>
      <c r="L64" s="369"/>
      <c r="M64" s="369"/>
      <c r="N64" s="369"/>
      <c r="O64" s="369"/>
      <c r="P64" s="369"/>
      <c r="Q64" s="369"/>
      <c r="R64" s="369"/>
      <c r="S64" s="369"/>
      <c r="T64" s="369"/>
      <c r="U64" s="369"/>
      <c r="V64" s="369"/>
      <c r="W64" s="369"/>
      <c r="X64" s="369"/>
    </row>
    <row r="65" spans="10:24" s="368" customFormat="1">
      <c r="J65" s="369"/>
      <c r="K65" s="369"/>
      <c r="L65" s="369"/>
      <c r="M65" s="369"/>
      <c r="N65" s="369"/>
      <c r="O65" s="369"/>
      <c r="P65" s="369"/>
      <c r="Q65" s="369"/>
      <c r="R65" s="369"/>
      <c r="S65" s="369"/>
      <c r="T65" s="369"/>
      <c r="U65" s="369"/>
      <c r="V65" s="369"/>
      <c r="W65" s="369"/>
      <c r="X65" s="369"/>
    </row>
    <row r="66" spans="10:24" s="368" customFormat="1">
      <c r="J66" s="369"/>
      <c r="K66" s="369"/>
      <c r="L66" s="369"/>
      <c r="M66" s="369"/>
      <c r="N66" s="369"/>
      <c r="O66" s="369"/>
      <c r="P66" s="369"/>
      <c r="Q66" s="369"/>
      <c r="R66" s="369"/>
      <c r="S66" s="369"/>
      <c r="T66" s="369"/>
      <c r="U66" s="369"/>
      <c r="V66" s="369"/>
      <c r="W66" s="369"/>
      <c r="X66" s="369"/>
    </row>
    <row r="67" spans="10:24" s="368" customFormat="1">
      <c r="J67" s="369"/>
      <c r="K67" s="369"/>
      <c r="L67" s="369"/>
      <c r="M67" s="369"/>
      <c r="N67" s="369"/>
      <c r="O67" s="369"/>
      <c r="P67" s="369"/>
      <c r="Q67" s="369"/>
      <c r="R67" s="369"/>
      <c r="S67" s="369"/>
      <c r="T67" s="369"/>
      <c r="U67" s="369"/>
      <c r="V67" s="369"/>
      <c r="W67" s="369"/>
      <c r="X67" s="369"/>
    </row>
    <row r="68" spans="10:24" s="368" customFormat="1">
      <c r="J68" s="369"/>
      <c r="K68" s="369"/>
      <c r="L68" s="369"/>
      <c r="M68" s="369"/>
      <c r="N68" s="369"/>
      <c r="O68" s="369"/>
      <c r="P68" s="369"/>
      <c r="Q68" s="369"/>
      <c r="R68" s="369"/>
      <c r="S68" s="369"/>
      <c r="T68" s="369"/>
      <c r="U68" s="369"/>
      <c r="V68" s="369"/>
      <c r="W68" s="369"/>
      <c r="X68" s="369"/>
    </row>
    <row r="69" spans="10:24" s="368" customFormat="1">
      <c r="J69" s="369"/>
      <c r="K69" s="369"/>
      <c r="L69" s="369"/>
      <c r="M69" s="369"/>
      <c r="N69" s="369"/>
      <c r="O69" s="369"/>
      <c r="P69" s="369"/>
      <c r="Q69" s="369"/>
      <c r="R69" s="369"/>
      <c r="S69" s="369"/>
      <c r="T69" s="369"/>
      <c r="U69" s="369"/>
      <c r="V69" s="369"/>
      <c r="W69" s="369"/>
      <c r="X69" s="369"/>
    </row>
    <row r="70" spans="10:24" s="368" customFormat="1">
      <c r="J70" s="369"/>
      <c r="K70" s="369"/>
      <c r="L70" s="369"/>
      <c r="M70" s="369"/>
      <c r="N70" s="369"/>
      <c r="O70" s="369"/>
      <c r="P70" s="369"/>
      <c r="Q70" s="369"/>
      <c r="R70" s="369"/>
      <c r="S70" s="369"/>
      <c r="T70" s="369"/>
      <c r="U70" s="369"/>
      <c r="V70" s="369"/>
      <c r="W70" s="369"/>
      <c r="X70" s="369"/>
    </row>
    <row r="71" spans="10:24" s="368" customFormat="1">
      <c r="J71" s="369"/>
      <c r="K71" s="369"/>
      <c r="L71" s="369"/>
      <c r="M71" s="369"/>
      <c r="N71" s="369"/>
      <c r="O71" s="369"/>
      <c r="P71" s="369"/>
      <c r="Q71" s="369"/>
      <c r="R71" s="369"/>
      <c r="S71" s="369"/>
      <c r="T71" s="369"/>
      <c r="U71" s="369"/>
      <c r="V71" s="369"/>
      <c r="W71" s="369"/>
      <c r="X71" s="369"/>
    </row>
    <row r="72" spans="10:24" s="368" customFormat="1">
      <c r="J72" s="369"/>
      <c r="K72" s="369"/>
      <c r="L72" s="369"/>
      <c r="M72" s="369"/>
      <c r="N72" s="369"/>
      <c r="O72" s="369"/>
      <c r="P72" s="369"/>
      <c r="Q72" s="369"/>
      <c r="R72" s="369"/>
      <c r="S72" s="369"/>
      <c r="T72" s="369"/>
      <c r="U72" s="369"/>
      <c r="V72" s="369"/>
      <c r="W72" s="369"/>
      <c r="X72" s="369"/>
    </row>
    <row r="73" spans="10:24" s="368" customFormat="1">
      <c r="J73" s="369"/>
      <c r="K73" s="369"/>
      <c r="L73" s="369"/>
      <c r="M73" s="369"/>
      <c r="N73" s="369"/>
      <c r="O73" s="369"/>
      <c r="P73" s="369"/>
      <c r="Q73" s="369"/>
      <c r="R73" s="369"/>
      <c r="S73" s="369"/>
      <c r="T73" s="369"/>
      <c r="U73" s="369"/>
      <c r="V73" s="369"/>
      <c r="W73" s="369"/>
      <c r="X73" s="369"/>
    </row>
    <row r="74" spans="10:24" s="368" customFormat="1">
      <c r="J74" s="369"/>
      <c r="K74" s="369"/>
      <c r="L74" s="369"/>
      <c r="M74" s="369"/>
      <c r="N74" s="369"/>
      <c r="O74" s="369"/>
      <c r="P74" s="369"/>
      <c r="Q74" s="369"/>
      <c r="R74" s="369"/>
      <c r="S74" s="369"/>
      <c r="T74" s="369"/>
      <c r="U74" s="369"/>
      <c r="V74" s="369"/>
      <c r="W74" s="369"/>
      <c r="X74" s="369"/>
    </row>
    <row r="75" spans="10:24" s="368" customFormat="1">
      <c r="J75" s="369"/>
      <c r="K75" s="369"/>
      <c r="L75" s="369"/>
      <c r="M75" s="369"/>
      <c r="N75" s="369"/>
      <c r="O75" s="369"/>
      <c r="P75" s="369"/>
      <c r="Q75" s="369"/>
      <c r="R75" s="369"/>
      <c r="S75" s="369"/>
      <c r="T75" s="369"/>
      <c r="U75" s="369"/>
      <c r="V75" s="369"/>
      <c r="W75" s="369"/>
      <c r="X75" s="369"/>
    </row>
    <row r="76" spans="10:24" s="368" customFormat="1">
      <c r="J76" s="369"/>
      <c r="K76" s="369"/>
      <c r="L76" s="369"/>
      <c r="M76" s="369"/>
      <c r="N76" s="369"/>
      <c r="O76" s="369"/>
      <c r="P76" s="369"/>
      <c r="Q76" s="369"/>
      <c r="R76" s="369"/>
      <c r="S76" s="369"/>
      <c r="T76" s="369"/>
      <c r="U76" s="369"/>
      <c r="V76" s="369"/>
      <c r="W76" s="369"/>
      <c r="X76" s="369"/>
    </row>
    <row r="77" spans="10:24" s="368" customFormat="1">
      <c r="J77" s="369"/>
      <c r="K77" s="369"/>
      <c r="L77" s="369"/>
      <c r="M77" s="369"/>
      <c r="N77" s="369"/>
      <c r="O77" s="369"/>
      <c r="P77" s="369"/>
      <c r="Q77" s="369"/>
      <c r="R77" s="369"/>
      <c r="S77" s="369"/>
      <c r="T77" s="369"/>
      <c r="U77" s="369"/>
      <c r="V77" s="369"/>
      <c r="W77" s="369"/>
      <c r="X77" s="369"/>
    </row>
    <row r="78" spans="10:24" s="368" customFormat="1">
      <c r="J78" s="369"/>
      <c r="K78" s="369"/>
      <c r="L78" s="369"/>
      <c r="M78" s="369"/>
      <c r="N78" s="369"/>
      <c r="O78" s="369"/>
      <c r="P78" s="369"/>
      <c r="Q78" s="369"/>
      <c r="R78" s="369"/>
      <c r="S78" s="369"/>
      <c r="T78" s="369"/>
      <c r="U78" s="369"/>
      <c r="V78" s="369"/>
      <c r="W78" s="369"/>
      <c r="X78" s="369"/>
    </row>
    <row r="79" spans="10:24" s="368" customFormat="1">
      <c r="J79" s="369"/>
      <c r="K79" s="369"/>
      <c r="L79" s="369"/>
      <c r="M79" s="369"/>
      <c r="N79" s="369"/>
      <c r="O79" s="369"/>
      <c r="P79" s="369"/>
      <c r="Q79" s="369"/>
      <c r="R79" s="369"/>
      <c r="S79" s="369"/>
      <c r="T79" s="369"/>
      <c r="U79" s="369"/>
      <c r="V79" s="369"/>
      <c r="W79" s="369"/>
      <c r="X79" s="369"/>
    </row>
    <row r="80" spans="10:24" s="368" customFormat="1">
      <c r="J80" s="369"/>
      <c r="K80" s="369"/>
      <c r="L80" s="369"/>
      <c r="M80" s="369"/>
      <c r="N80" s="369"/>
      <c r="O80" s="369"/>
      <c r="P80" s="369"/>
      <c r="Q80" s="369"/>
      <c r="R80" s="369"/>
      <c r="S80" s="369"/>
      <c r="T80" s="369"/>
      <c r="U80" s="369"/>
      <c r="V80" s="369"/>
      <c r="W80" s="369"/>
      <c r="X80" s="369"/>
    </row>
    <row r="81" spans="10:24" s="368" customFormat="1">
      <c r="J81" s="369"/>
      <c r="K81" s="369"/>
      <c r="L81" s="369"/>
      <c r="M81" s="369"/>
      <c r="N81" s="369"/>
      <c r="O81" s="369"/>
      <c r="P81" s="369"/>
      <c r="Q81" s="369"/>
      <c r="R81" s="369"/>
      <c r="S81" s="369"/>
      <c r="T81" s="369"/>
      <c r="U81" s="369"/>
      <c r="V81" s="369"/>
      <c r="W81" s="369"/>
      <c r="X81" s="369"/>
    </row>
    <row r="82" spans="10:24" s="368" customFormat="1">
      <c r="J82" s="369"/>
      <c r="K82" s="369"/>
      <c r="L82" s="369"/>
      <c r="M82" s="369"/>
      <c r="N82" s="369"/>
      <c r="O82" s="369"/>
      <c r="P82" s="369"/>
      <c r="Q82" s="369"/>
      <c r="R82" s="369"/>
      <c r="S82" s="369"/>
      <c r="T82" s="369"/>
      <c r="U82" s="369"/>
      <c r="V82" s="369"/>
      <c r="W82" s="369"/>
      <c r="X82" s="369"/>
    </row>
    <row r="83" spans="10:24" s="368" customFormat="1">
      <c r="J83" s="369"/>
      <c r="K83" s="369"/>
      <c r="L83" s="369"/>
      <c r="M83" s="369"/>
      <c r="N83" s="369"/>
      <c r="O83" s="369"/>
      <c r="P83" s="369"/>
      <c r="Q83" s="369"/>
      <c r="R83" s="369"/>
      <c r="S83" s="369"/>
      <c r="T83" s="369"/>
      <c r="U83" s="369"/>
      <c r="V83" s="369"/>
      <c r="W83" s="369"/>
      <c r="X83" s="369"/>
    </row>
    <row r="84" spans="10:24" s="368" customFormat="1">
      <c r="J84" s="369"/>
      <c r="K84" s="369"/>
      <c r="L84" s="369"/>
      <c r="M84" s="369"/>
      <c r="N84" s="369"/>
      <c r="O84" s="369"/>
      <c r="P84" s="369"/>
      <c r="Q84" s="369"/>
      <c r="R84" s="369"/>
      <c r="S84" s="369"/>
      <c r="T84" s="369"/>
      <c r="U84" s="369"/>
      <c r="V84" s="369"/>
      <c r="W84" s="369"/>
      <c r="X84" s="369"/>
    </row>
    <row r="85" spans="10:24" s="368" customFormat="1">
      <c r="J85" s="369"/>
      <c r="K85" s="369"/>
      <c r="L85" s="369"/>
      <c r="M85" s="369"/>
      <c r="N85" s="369"/>
      <c r="O85" s="369"/>
      <c r="P85" s="369"/>
      <c r="Q85" s="369"/>
      <c r="R85" s="369"/>
      <c r="S85" s="369"/>
      <c r="T85" s="369"/>
      <c r="U85" s="369"/>
      <c r="V85" s="369"/>
      <c r="W85" s="369"/>
      <c r="X85" s="369"/>
    </row>
    <row r="86" spans="10:24" s="368" customFormat="1">
      <c r="J86" s="369"/>
      <c r="K86" s="369"/>
      <c r="L86" s="369"/>
      <c r="M86" s="369"/>
      <c r="N86" s="369"/>
      <c r="O86" s="369"/>
      <c r="P86" s="369"/>
      <c r="Q86" s="369"/>
      <c r="R86" s="369"/>
      <c r="S86" s="369"/>
      <c r="T86" s="369"/>
      <c r="U86" s="369"/>
      <c r="V86" s="369"/>
      <c r="W86" s="369"/>
      <c r="X86" s="369"/>
    </row>
    <row r="87" spans="10:24" s="368" customFormat="1">
      <c r="J87" s="369"/>
      <c r="K87" s="369"/>
      <c r="L87" s="369"/>
      <c r="M87" s="369"/>
      <c r="N87" s="369"/>
      <c r="O87" s="369"/>
      <c r="P87" s="369"/>
      <c r="Q87" s="369"/>
      <c r="R87" s="369"/>
      <c r="S87" s="369"/>
      <c r="T87" s="369"/>
      <c r="U87" s="369"/>
      <c r="V87" s="369"/>
      <c r="W87" s="369"/>
      <c r="X87" s="369"/>
    </row>
    <row r="88" spans="10:24" s="368" customFormat="1">
      <c r="J88" s="369"/>
      <c r="K88" s="369"/>
      <c r="L88" s="369"/>
      <c r="M88" s="369"/>
      <c r="N88" s="369"/>
      <c r="O88" s="369"/>
      <c r="P88" s="369"/>
      <c r="Q88" s="369"/>
      <c r="R88" s="369"/>
      <c r="S88" s="369"/>
      <c r="T88" s="369"/>
      <c r="U88" s="369"/>
      <c r="V88" s="369"/>
      <c r="W88" s="369"/>
      <c r="X88" s="369"/>
    </row>
    <row r="89" spans="10:24" s="368" customFormat="1">
      <c r="J89" s="369"/>
      <c r="K89" s="369"/>
      <c r="L89" s="369"/>
      <c r="M89" s="369"/>
      <c r="N89" s="369"/>
      <c r="O89" s="369"/>
      <c r="P89" s="369"/>
      <c r="Q89" s="369"/>
      <c r="R89" s="369"/>
      <c r="S89" s="369"/>
      <c r="T89" s="369"/>
      <c r="U89" s="369"/>
      <c r="V89" s="369"/>
      <c r="W89" s="369"/>
      <c r="X89" s="369"/>
    </row>
    <row r="90" spans="10:24" s="368" customFormat="1">
      <c r="J90" s="369"/>
      <c r="K90" s="369"/>
      <c r="L90" s="369"/>
      <c r="M90" s="369"/>
      <c r="N90" s="369"/>
      <c r="O90" s="369"/>
      <c r="P90" s="369"/>
      <c r="Q90" s="369"/>
      <c r="R90" s="369"/>
      <c r="S90" s="369"/>
      <c r="T90" s="369"/>
      <c r="U90" s="369"/>
      <c r="V90" s="369"/>
      <c r="W90" s="369"/>
      <c r="X90" s="369"/>
    </row>
    <row r="91" spans="10:24" s="368" customFormat="1">
      <c r="J91" s="369"/>
      <c r="K91" s="369"/>
      <c r="L91" s="369"/>
      <c r="M91" s="369"/>
      <c r="N91" s="369"/>
      <c r="O91" s="369"/>
      <c r="P91" s="369"/>
      <c r="Q91" s="369"/>
      <c r="R91" s="369"/>
      <c r="S91" s="369"/>
      <c r="T91" s="369"/>
      <c r="U91" s="369"/>
      <c r="V91" s="369"/>
      <c r="W91" s="369"/>
      <c r="X91" s="369"/>
    </row>
    <row r="92" spans="10:24" s="368" customFormat="1">
      <c r="J92" s="369"/>
      <c r="K92" s="369"/>
      <c r="L92" s="369"/>
      <c r="M92" s="369"/>
      <c r="N92" s="369"/>
      <c r="O92" s="369"/>
      <c r="P92" s="369"/>
      <c r="Q92" s="369"/>
      <c r="R92" s="369"/>
      <c r="S92" s="369"/>
      <c r="T92" s="369"/>
      <c r="U92" s="369"/>
      <c r="V92" s="369"/>
      <c r="W92" s="369"/>
      <c r="X92" s="369"/>
    </row>
    <row r="93" spans="10:24" s="368" customFormat="1">
      <c r="J93" s="369"/>
      <c r="K93" s="369"/>
      <c r="L93" s="369"/>
      <c r="M93" s="369"/>
      <c r="N93" s="369"/>
      <c r="O93" s="369"/>
      <c r="P93" s="369"/>
      <c r="Q93" s="369"/>
      <c r="R93" s="369"/>
      <c r="S93" s="369"/>
      <c r="T93" s="369"/>
      <c r="U93" s="369"/>
      <c r="V93" s="369"/>
      <c r="W93" s="369"/>
      <c r="X93" s="369"/>
    </row>
    <row r="94" spans="10:24" s="368" customFormat="1">
      <c r="J94" s="369"/>
      <c r="K94" s="369"/>
      <c r="L94" s="369"/>
      <c r="M94" s="369"/>
      <c r="N94" s="369"/>
      <c r="O94" s="369"/>
      <c r="P94" s="369"/>
      <c r="Q94" s="369"/>
      <c r="R94" s="369"/>
      <c r="S94" s="369"/>
      <c r="T94" s="369"/>
      <c r="U94" s="369"/>
      <c r="V94" s="369"/>
      <c r="W94" s="369"/>
      <c r="X94" s="369"/>
    </row>
    <row r="95" spans="10:24" s="368" customFormat="1">
      <c r="J95" s="369"/>
      <c r="K95" s="369"/>
      <c r="L95" s="369"/>
      <c r="M95" s="369"/>
      <c r="N95" s="369"/>
      <c r="O95" s="369"/>
      <c r="P95" s="369"/>
      <c r="Q95" s="369"/>
      <c r="R95" s="369"/>
      <c r="S95" s="369"/>
      <c r="T95" s="369"/>
      <c r="U95" s="369"/>
      <c r="V95" s="369"/>
      <c r="W95" s="369"/>
      <c r="X95" s="369"/>
    </row>
    <row r="96" spans="10:24" s="368" customFormat="1">
      <c r="J96" s="369"/>
      <c r="K96" s="369"/>
      <c r="L96" s="369"/>
      <c r="M96" s="369"/>
      <c r="N96" s="369"/>
      <c r="O96" s="369"/>
      <c r="P96" s="369"/>
      <c r="Q96" s="369"/>
      <c r="R96" s="369"/>
      <c r="S96" s="369"/>
      <c r="T96" s="369"/>
      <c r="U96" s="369"/>
      <c r="V96" s="369"/>
      <c r="W96" s="369"/>
      <c r="X96" s="369"/>
    </row>
    <row r="97" spans="10:24" s="368" customFormat="1">
      <c r="J97" s="369"/>
      <c r="K97" s="369"/>
      <c r="L97" s="369"/>
      <c r="M97" s="369"/>
      <c r="N97" s="369"/>
      <c r="O97" s="369"/>
      <c r="P97" s="369"/>
      <c r="Q97" s="369"/>
      <c r="R97" s="369"/>
      <c r="S97" s="369"/>
      <c r="T97" s="369"/>
      <c r="U97" s="369"/>
      <c r="V97" s="369"/>
      <c r="W97" s="369"/>
      <c r="X97" s="369"/>
    </row>
    <row r="98" spans="10:24" s="368" customFormat="1">
      <c r="J98" s="369"/>
      <c r="K98" s="369"/>
      <c r="L98" s="369"/>
      <c r="M98" s="369"/>
      <c r="N98" s="369"/>
      <c r="O98" s="369"/>
      <c r="P98" s="369"/>
      <c r="Q98" s="369"/>
      <c r="R98" s="369"/>
      <c r="S98" s="369"/>
      <c r="T98" s="369"/>
      <c r="U98" s="369"/>
      <c r="V98" s="369"/>
      <c r="W98" s="369"/>
      <c r="X98" s="369"/>
    </row>
    <row r="99" spans="10:24" s="368" customFormat="1">
      <c r="J99" s="369"/>
      <c r="K99" s="369"/>
      <c r="L99" s="369"/>
      <c r="M99" s="369"/>
      <c r="N99" s="369"/>
      <c r="O99" s="369"/>
      <c r="P99" s="369"/>
      <c r="Q99" s="369"/>
      <c r="R99" s="369"/>
      <c r="S99" s="369"/>
      <c r="T99" s="369"/>
      <c r="U99" s="369"/>
      <c r="V99" s="369"/>
      <c r="W99" s="369"/>
      <c r="X99" s="369"/>
    </row>
    <row r="100" spans="10:24" s="368" customFormat="1">
      <c r="J100" s="369"/>
      <c r="K100" s="369"/>
      <c r="L100" s="369"/>
      <c r="M100" s="369"/>
      <c r="N100" s="369"/>
      <c r="O100" s="369"/>
      <c r="P100" s="369"/>
      <c r="Q100" s="369"/>
      <c r="R100" s="369"/>
      <c r="S100" s="369"/>
      <c r="T100" s="369"/>
      <c r="U100" s="369"/>
      <c r="V100" s="369"/>
      <c r="W100" s="369"/>
      <c r="X100" s="369"/>
    </row>
    <row r="101" spans="10:24" s="368" customFormat="1">
      <c r="J101" s="369"/>
      <c r="K101" s="369"/>
      <c r="L101" s="369"/>
      <c r="M101" s="369"/>
      <c r="N101" s="369"/>
      <c r="O101" s="369"/>
      <c r="P101" s="369"/>
      <c r="Q101" s="369"/>
      <c r="R101" s="369"/>
      <c r="S101" s="369"/>
      <c r="T101" s="369"/>
      <c r="U101" s="369"/>
      <c r="V101" s="369"/>
      <c r="W101" s="369"/>
      <c r="X101" s="369"/>
    </row>
    <row r="102" spans="10:24" s="368" customFormat="1">
      <c r="J102" s="369"/>
      <c r="K102" s="369"/>
      <c r="L102" s="369"/>
      <c r="M102" s="369"/>
      <c r="N102" s="369"/>
      <c r="O102" s="369"/>
      <c r="P102" s="369"/>
      <c r="Q102" s="369"/>
      <c r="R102" s="369"/>
      <c r="S102" s="369"/>
      <c r="T102" s="369"/>
      <c r="U102" s="369"/>
      <c r="V102" s="369"/>
      <c r="W102" s="369"/>
      <c r="X102" s="369"/>
    </row>
    <row r="103" spans="10:24" s="368" customFormat="1">
      <c r="J103" s="369"/>
      <c r="K103" s="369"/>
      <c r="L103" s="369"/>
      <c r="M103" s="369"/>
      <c r="N103" s="369"/>
      <c r="O103" s="369"/>
      <c r="P103" s="369"/>
      <c r="Q103" s="369"/>
      <c r="R103" s="369"/>
      <c r="S103" s="369"/>
      <c r="T103" s="369"/>
      <c r="U103" s="369"/>
      <c r="V103" s="369"/>
      <c r="W103" s="369"/>
      <c r="X103" s="369"/>
    </row>
    <row r="104" spans="10:24" s="368" customFormat="1">
      <c r="J104" s="369"/>
      <c r="K104" s="369"/>
      <c r="L104" s="369"/>
      <c r="M104" s="369"/>
      <c r="N104" s="369"/>
      <c r="O104" s="369"/>
      <c r="P104" s="369"/>
      <c r="Q104" s="369"/>
      <c r="R104" s="369"/>
      <c r="S104" s="369"/>
      <c r="T104" s="369"/>
      <c r="U104" s="369"/>
      <c r="V104" s="369"/>
      <c r="W104" s="369"/>
      <c r="X104" s="369"/>
    </row>
    <row r="105" spans="10:24" s="368" customFormat="1">
      <c r="J105" s="369"/>
      <c r="K105" s="369"/>
      <c r="L105" s="369"/>
      <c r="M105" s="369"/>
      <c r="N105" s="369"/>
      <c r="O105" s="369"/>
      <c r="P105" s="369"/>
      <c r="Q105" s="369"/>
      <c r="R105" s="369"/>
      <c r="S105" s="369"/>
      <c r="T105" s="369"/>
      <c r="U105" s="369"/>
      <c r="V105" s="369"/>
      <c r="W105" s="369"/>
      <c r="X105" s="369"/>
    </row>
    <row r="106" spans="10:24" s="368" customFormat="1">
      <c r="J106" s="369"/>
      <c r="K106" s="369"/>
      <c r="L106" s="369"/>
      <c r="M106" s="369"/>
      <c r="N106" s="369"/>
      <c r="O106" s="369"/>
      <c r="P106" s="369"/>
      <c r="Q106" s="369"/>
      <c r="R106" s="369"/>
      <c r="S106" s="369"/>
      <c r="T106" s="369"/>
      <c r="U106" s="369"/>
      <c r="V106" s="369"/>
      <c r="W106" s="369"/>
      <c r="X106" s="369"/>
    </row>
    <row r="107" spans="10:24" s="368" customFormat="1">
      <c r="J107" s="369"/>
      <c r="K107" s="369"/>
      <c r="L107" s="369"/>
      <c r="M107" s="369"/>
      <c r="N107" s="369"/>
      <c r="O107" s="369"/>
      <c r="P107" s="369"/>
      <c r="Q107" s="369"/>
      <c r="R107" s="369"/>
      <c r="S107" s="369"/>
      <c r="T107" s="369"/>
      <c r="U107" s="369"/>
      <c r="V107" s="369"/>
      <c r="W107" s="369"/>
      <c r="X107" s="369"/>
    </row>
    <row r="108" spans="10:24" s="368" customFormat="1">
      <c r="J108" s="369"/>
      <c r="K108" s="369"/>
      <c r="L108" s="369"/>
      <c r="M108" s="369"/>
      <c r="N108" s="369"/>
      <c r="O108" s="369"/>
      <c r="P108" s="369"/>
      <c r="Q108" s="369"/>
      <c r="R108" s="369"/>
      <c r="S108" s="369"/>
      <c r="T108" s="369"/>
      <c r="U108" s="369"/>
      <c r="V108" s="369"/>
      <c r="W108" s="369"/>
      <c r="X108" s="369"/>
    </row>
    <row r="109" spans="10:24" s="368" customFormat="1">
      <c r="J109" s="369"/>
      <c r="K109" s="369"/>
      <c r="L109" s="369"/>
      <c r="M109" s="369"/>
      <c r="N109" s="369"/>
      <c r="O109" s="369"/>
      <c r="P109" s="369"/>
      <c r="Q109" s="369"/>
      <c r="R109" s="369"/>
      <c r="S109" s="369"/>
      <c r="T109" s="369"/>
      <c r="U109" s="369"/>
      <c r="V109" s="369"/>
      <c r="W109" s="369"/>
      <c r="X109" s="369"/>
    </row>
    <row r="110" spans="10:24" s="368" customFormat="1">
      <c r="J110" s="369"/>
      <c r="K110" s="369"/>
      <c r="L110" s="369"/>
      <c r="M110" s="369"/>
      <c r="N110" s="369"/>
      <c r="O110" s="369"/>
      <c r="P110" s="369"/>
      <c r="Q110" s="369"/>
      <c r="R110" s="369"/>
      <c r="S110" s="369"/>
      <c r="T110" s="369"/>
      <c r="U110" s="369"/>
      <c r="V110" s="369"/>
      <c r="W110" s="369"/>
      <c r="X110" s="369"/>
    </row>
    <row r="111" spans="10:24" s="368" customFormat="1">
      <c r="J111" s="369"/>
      <c r="K111" s="369"/>
      <c r="L111" s="369"/>
      <c r="M111" s="369"/>
      <c r="N111" s="369"/>
      <c r="O111" s="369"/>
      <c r="P111" s="369"/>
      <c r="Q111" s="369"/>
      <c r="R111" s="369"/>
      <c r="S111" s="369"/>
      <c r="T111" s="369"/>
      <c r="U111" s="369"/>
      <c r="V111" s="369"/>
      <c r="W111" s="369"/>
      <c r="X111" s="369"/>
    </row>
    <row r="112" spans="10:24" s="368" customFormat="1">
      <c r="J112" s="369"/>
      <c r="K112" s="369"/>
      <c r="L112" s="369"/>
      <c r="M112" s="369"/>
      <c r="N112" s="369"/>
      <c r="O112" s="369"/>
      <c r="P112" s="369"/>
      <c r="Q112" s="369"/>
      <c r="R112" s="369"/>
      <c r="S112" s="369"/>
      <c r="T112" s="369"/>
      <c r="U112" s="369"/>
      <c r="V112" s="369"/>
      <c r="W112" s="369"/>
      <c r="X112" s="369"/>
    </row>
    <row r="113" spans="10:24" s="368" customFormat="1">
      <c r="J113" s="369"/>
      <c r="K113" s="369"/>
      <c r="L113" s="369"/>
      <c r="M113" s="369"/>
      <c r="N113" s="369"/>
      <c r="O113" s="369"/>
      <c r="P113" s="369"/>
      <c r="Q113" s="369"/>
      <c r="R113" s="369"/>
      <c r="S113" s="369"/>
      <c r="T113" s="369"/>
      <c r="U113" s="369"/>
      <c r="V113" s="369"/>
      <c r="W113" s="369"/>
      <c r="X113" s="369"/>
    </row>
    <row r="114" spans="10:24" s="368" customFormat="1">
      <c r="J114" s="369"/>
      <c r="K114" s="369"/>
      <c r="L114" s="369"/>
      <c r="M114" s="369"/>
      <c r="N114" s="369"/>
      <c r="O114" s="369"/>
      <c r="P114" s="369"/>
      <c r="Q114" s="369"/>
      <c r="R114" s="369"/>
      <c r="S114" s="369"/>
      <c r="T114" s="369"/>
      <c r="U114" s="369"/>
      <c r="V114" s="369"/>
      <c r="W114" s="369"/>
      <c r="X114" s="369"/>
    </row>
    <row r="115" spans="10:24" s="368" customFormat="1"/>
    <row r="116" spans="10:24" s="368" customFormat="1"/>
    <row r="117" spans="10:24" s="368" customFormat="1"/>
    <row r="118" spans="10:24" s="368" customFormat="1"/>
    <row r="119" spans="10:24" s="368" customFormat="1"/>
    <row r="120" spans="10:24" s="368" customFormat="1"/>
    <row r="121" spans="10:24" s="368" customFormat="1"/>
    <row r="122" spans="10:24" s="368" customFormat="1"/>
    <row r="123" spans="10:24" s="368" customFormat="1"/>
    <row r="124" spans="10:24" s="368" customFormat="1"/>
    <row r="125" spans="10:24" s="368" customFormat="1"/>
    <row r="126" spans="10:24" s="368" customFormat="1"/>
    <row r="127" spans="10:24" s="368" customFormat="1"/>
    <row r="128" spans="10:24" s="368" customFormat="1"/>
    <row r="129" s="368" customFormat="1"/>
    <row r="130" s="368" customFormat="1"/>
    <row r="131" s="368" customFormat="1"/>
    <row r="132" s="368" customFormat="1"/>
    <row r="133" s="368" customFormat="1"/>
    <row r="134" s="368" customFormat="1"/>
    <row r="135" s="368" customFormat="1"/>
    <row r="136" s="368" customFormat="1"/>
    <row r="137" s="368" customFormat="1"/>
    <row r="138" s="368" customFormat="1"/>
    <row r="139" s="368" customFormat="1"/>
    <row r="140" s="368" customFormat="1"/>
    <row r="141" s="368" customFormat="1"/>
    <row r="142" s="368" customFormat="1"/>
    <row r="143" s="368" customFormat="1"/>
    <row r="144" s="368" customFormat="1"/>
    <row r="145" s="368" customFormat="1"/>
    <row r="146" s="368" customFormat="1"/>
    <row r="147" s="368" customFormat="1"/>
    <row r="148" s="368" customFormat="1"/>
    <row r="149" s="368" customFormat="1"/>
    <row r="150" s="368" customFormat="1"/>
    <row r="151" s="368" customFormat="1"/>
    <row r="152" s="368" customFormat="1"/>
    <row r="153" s="368" customFormat="1"/>
    <row r="154" s="368" customFormat="1"/>
    <row r="155" s="368" customFormat="1"/>
    <row r="156" s="368" customFormat="1"/>
    <row r="157" s="368" customFormat="1"/>
    <row r="158" s="368" customFormat="1"/>
    <row r="159" s="368" customFormat="1"/>
    <row r="160" s="368" customFormat="1"/>
    <row r="161" s="368" customFormat="1"/>
    <row r="162" s="368" customFormat="1"/>
    <row r="163" s="368" customFormat="1"/>
    <row r="164" s="368" customFormat="1"/>
    <row r="165" s="368" customFormat="1"/>
    <row r="166" s="368" customFormat="1"/>
    <row r="167" s="368" customFormat="1"/>
    <row r="168" s="368" customFormat="1"/>
    <row r="169" s="368" customFormat="1"/>
    <row r="170" s="368" customFormat="1"/>
    <row r="171" s="368" customFormat="1"/>
    <row r="172" s="368" customFormat="1"/>
    <row r="173" s="368" customFormat="1"/>
    <row r="174" s="368" customFormat="1"/>
    <row r="175" s="368" customFormat="1"/>
    <row r="176" s="368" customFormat="1"/>
    <row r="177" s="368" customFormat="1"/>
    <row r="178" s="368" customFormat="1"/>
    <row r="179" s="368" customFormat="1"/>
    <row r="180" s="368" customFormat="1"/>
    <row r="181" s="368" customFormat="1"/>
    <row r="182" s="368" customFormat="1"/>
    <row r="183" s="368" customFormat="1"/>
    <row r="184" s="368" customFormat="1"/>
    <row r="185" s="368" customFormat="1"/>
    <row r="186" s="368" customFormat="1"/>
    <row r="187" s="368" customFormat="1"/>
    <row r="188" s="368" customFormat="1"/>
    <row r="189" s="368" customFormat="1"/>
    <row r="190" s="368" customFormat="1"/>
    <row r="191" s="368" customFormat="1"/>
    <row r="192" s="368" customFormat="1"/>
    <row r="193" s="368" customFormat="1"/>
    <row r="194" s="368" customFormat="1"/>
    <row r="195" s="368" customFormat="1"/>
    <row r="196" s="368" customFormat="1"/>
    <row r="197" s="368" customFormat="1"/>
    <row r="198" s="368" customFormat="1"/>
    <row r="199" s="368" customFormat="1"/>
    <row r="238" s="368" customFormat="1"/>
  </sheetData>
  <mergeCells count="9">
    <mergeCell ref="B10:G10"/>
    <mergeCell ref="B11:G11"/>
    <mergeCell ref="B17:G17"/>
    <mergeCell ref="B23:G23"/>
    <mergeCell ref="H3:I3"/>
    <mergeCell ref="H4:I4"/>
    <mergeCell ref="B3:F3"/>
    <mergeCell ref="C4:F4"/>
    <mergeCell ref="C5:F5"/>
  </mergeCells>
  <hyperlinks>
    <hyperlink ref="B1" location="Contents!A1" display="Back to Contents" xr:uid="{A7A7C73C-1E6B-4B49-8929-972B8632B62C}"/>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08961-8696-419D-9E2C-B3E54299FC66}">
  <sheetPr>
    <tabColor rgb="FFFFF2CC"/>
  </sheetPr>
  <dimension ref="A1:BC63"/>
  <sheetViews>
    <sheetView zoomScale="70" zoomScaleNormal="70" workbookViewId="0">
      <selection activeCell="C6" sqref="C6"/>
    </sheetView>
  </sheetViews>
  <sheetFormatPr defaultColWidth="8.7109375" defaultRowHeight="14.1"/>
  <cols>
    <col min="1" max="1" width="8.7109375" style="2" customWidth="1"/>
    <col min="2" max="25" width="32.140625" style="2" customWidth="1"/>
    <col min="26" max="16384" width="8.7109375" style="2"/>
  </cols>
  <sheetData>
    <row r="1" spans="1:55" s="8" customFormat="1">
      <c r="B1" s="302" t="s">
        <v>58</v>
      </c>
    </row>
    <row r="2" spans="1:55" ht="14.45" thickBot="1">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row>
    <row r="3" spans="1:55" ht="18.600000000000001" thickBot="1">
      <c r="A3" s="8"/>
      <c r="B3" s="687" t="s">
        <v>56</v>
      </c>
      <c r="C3" s="695"/>
      <c r="D3" s="688"/>
      <c r="E3" s="727"/>
      <c r="F3" s="226"/>
      <c r="G3" s="8"/>
      <c r="H3" s="8"/>
      <c r="I3" s="227"/>
      <c r="J3" s="227"/>
      <c r="K3" s="227"/>
      <c r="L3" s="227"/>
      <c r="M3" s="227"/>
      <c r="N3" s="227"/>
      <c r="O3" s="227"/>
      <c r="P3" s="227"/>
      <c r="Q3" s="227"/>
      <c r="R3" s="227"/>
      <c r="S3" s="227"/>
      <c r="T3" s="227"/>
      <c r="U3" s="227"/>
      <c r="V3" s="227"/>
      <c r="W3" s="227"/>
      <c r="X3" s="227"/>
      <c r="Y3" s="227"/>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row>
    <row r="4" spans="1:55">
      <c r="A4" s="8"/>
      <c r="B4" s="102" t="s">
        <v>1</v>
      </c>
      <c r="C4" s="903" t="str">
        <f>Guidance!C4</f>
        <v>AD0091</v>
      </c>
      <c r="D4" s="904"/>
      <c r="E4" s="9"/>
      <c r="F4" s="9"/>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row>
    <row r="5" spans="1:55" ht="14.45" thickBot="1">
      <c r="A5" s="8"/>
      <c r="B5" s="15" t="s">
        <v>3</v>
      </c>
      <c r="C5" s="905"/>
      <c r="D5" s="906"/>
      <c r="E5" s="9"/>
      <c r="F5" s="52"/>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row>
    <row r="6" spans="1:5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row>
    <row r="7" spans="1:55">
      <c r="A7" s="8"/>
      <c r="B7" s="578" t="s">
        <v>441</v>
      </c>
      <c r="C7" s="466"/>
      <c r="D7" s="466"/>
      <c r="E7" s="466"/>
      <c r="F7" s="466"/>
      <c r="G7" s="466"/>
      <c r="H7" s="466"/>
      <c r="I7" s="467"/>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row>
    <row r="8" spans="1:55">
      <c r="A8" s="8"/>
      <c r="B8" s="547" t="s">
        <v>442</v>
      </c>
      <c r="C8" s="468"/>
      <c r="D8" s="468"/>
      <c r="E8" s="468"/>
      <c r="F8" s="468"/>
      <c r="G8" s="468"/>
      <c r="H8" s="468"/>
      <c r="I8" s="469"/>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row>
    <row r="9" spans="1:55" ht="14.45" thickBot="1">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row>
    <row r="10" spans="1:55" ht="14.45" thickBot="1">
      <c r="A10" s="8"/>
      <c r="B10" s="899" t="s">
        <v>443</v>
      </c>
      <c r="C10" s="740"/>
      <c r="D10" s="740"/>
      <c r="E10" s="740"/>
      <c r="F10" s="740"/>
      <c r="G10" s="740"/>
      <c r="H10" s="740"/>
      <c r="I10" s="740"/>
      <c r="J10" s="740"/>
      <c r="K10" s="740"/>
      <c r="L10" s="740"/>
      <c r="M10" s="740"/>
      <c r="N10" s="894" t="s">
        <v>444</v>
      </c>
      <c r="O10" s="895"/>
      <c r="P10" s="895"/>
      <c r="Q10" s="895"/>
      <c r="R10" s="895"/>
      <c r="S10" s="895"/>
      <c r="T10" s="655"/>
      <c r="U10" s="655"/>
      <c r="V10" s="655"/>
      <c r="W10" s="655"/>
      <c r="X10" s="655"/>
      <c r="Y10" s="656"/>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row>
    <row r="11" spans="1:55" s="170" customFormat="1" ht="56.45" thickBot="1">
      <c r="A11" s="129"/>
      <c r="B11" s="577" t="s">
        <v>445</v>
      </c>
      <c r="C11" s="576" t="s">
        <v>446</v>
      </c>
      <c r="D11" s="211" t="s">
        <v>332</v>
      </c>
      <c r="E11" s="96" t="s">
        <v>447</v>
      </c>
      <c r="F11" s="96" t="s">
        <v>448</v>
      </c>
      <c r="G11" s="96" t="s">
        <v>333</v>
      </c>
      <c r="H11" s="212" t="s">
        <v>449</v>
      </c>
      <c r="I11" s="360" t="s">
        <v>450</v>
      </c>
      <c r="J11" s="216" t="s">
        <v>451</v>
      </c>
      <c r="K11" s="212" t="s">
        <v>452</v>
      </c>
      <c r="L11" s="212" t="s">
        <v>453</v>
      </c>
      <c r="M11" s="216" t="s">
        <v>454</v>
      </c>
      <c r="N11" s="215" t="s">
        <v>455</v>
      </c>
      <c r="O11" s="212" t="s">
        <v>456</v>
      </c>
      <c r="P11" s="212" t="s">
        <v>457</v>
      </c>
      <c r="Q11" s="212" t="s">
        <v>458</v>
      </c>
      <c r="R11" s="212" t="s">
        <v>188</v>
      </c>
      <c r="S11" s="213" t="s">
        <v>459</v>
      </c>
      <c r="T11" s="213" t="s">
        <v>460</v>
      </c>
      <c r="U11" s="212" t="s">
        <v>461</v>
      </c>
      <c r="V11" s="213" t="s">
        <v>176</v>
      </c>
      <c r="W11" s="213" t="s">
        <v>462</v>
      </c>
      <c r="X11" s="213" t="s">
        <v>463</v>
      </c>
      <c r="Y11" s="214" t="s">
        <v>464</v>
      </c>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row>
    <row r="12" spans="1:55" s="170" customFormat="1" ht="29.1">
      <c r="A12" s="129"/>
      <c r="B12" s="189" t="s">
        <v>465</v>
      </c>
      <c r="C12" s="190" t="s">
        <v>466</v>
      </c>
      <c r="D12" s="190" t="s">
        <v>467</v>
      </c>
      <c r="E12" s="190" t="s">
        <v>468</v>
      </c>
      <c r="F12" s="225" t="s">
        <v>469</v>
      </c>
      <c r="G12" s="191">
        <v>43101</v>
      </c>
      <c r="H12" s="190" t="s">
        <v>470</v>
      </c>
      <c r="I12" s="361" t="s">
        <v>471</v>
      </c>
      <c r="J12" s="98" t="s">
        <v>472</v>
      </c>
      <c r="K12" s="193" t="s">
        <v>472</v>
      </c>
      <c r="L12" s="194" t="s">
        <v>473</v>
      </c>
      <c r="M12" s="98" t="s">
        <v>473</v>
      </c>
      <c r="N12" s="189">
        <v>321</v>
      </c>
      <c r="O12" s="191">
        <v>44931</v>
      </c>
      <c r="P12" s="192">
        <v>3000</v>
      </c>
      <c r="Q12" s="192" t="s">
        <v>17</v>
      </c>
      <c r="R12" s="192" t="s">
        <v>223</v>
      </c>
      <c r="S12" s="192">
        <v>12000</v>
      </c>
      <c r="T12" s="190">
        <f>S12/P12</f>
        <v>4</v>
      </c>
      <c r="U12" s="190">
        <v>9000</v>
      </c>
      <c r="V12" s="190" t="s">
        <v>208</v>
      </c>
      <c r="W12" s="190" t="s">
        <v>473</v>
      </c>
      <c r="X12" s="190"/>
      <c r="Y12" s="101"/>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row>
    <row r="13" spans="1:55" s="170" customFormat="1">
      <c r="A13" s="129"/>
      <c r="B13" s="217"/>
      <c r="C13" s="218"/>
      <c r="D13" s="218"/>
      <c r="E13" s="218"/>
      <c r="F13" s="218"/>
      <c r="G13" s="218"/>
      <c r="H13" s="218"/>
      <c r="I13" s="362"/>
      <c r="J13" s="219"/>
      <c r="K13" s="218"/>
      <c r="L13" s="218"/>
      <c r="M13" s="219"/>
      <c r="N13" s="217"/>
      <c r="O13" s="218"/>
      <c r="P13" s="218"/>
      <c r="Q13" s="218"/>
      <c r="R13" s="218"/>
      <c r="S13" s="218"/>
      <c r="T13" s="218">
        <f t="shared" ref="T13:T22" si="0">IF(P13&gt;0,S13/P13,0)</f>
        <v>0</v>
      </c>
      <c r="U13" s="218"/>
      <c r="V13" s="218"/>
      <c r="W13" s="218"/>
      <c r="X13" s="218"/>
      <c r="Y13" s="220"/>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row>
    <row r="14" spans="1:55" s="170" customFormat="1">
      <c r="A14" s="129"/>
      <c r="B14" s="217"/>
      <c r="C14" s="218"/>
      <c r="D14" s="218"/>
      <c r="E14" s="218"/>
      <c r="F14" s="218"/>
      <c r="G14" s="218"/>
      <c r="H14" s="218"/>
      <c r="I14" s="362"/>
      <c r="J14" s="219"/>
      <c r="K14" s="218"/>
      <c r="L14" s="218"/>
      <c r="M14" s="219"/>
      <c r="N14" s="217"/>
      <c r="O14" s="218"/>
      <c r="P14" s="218"/>
      <c r="Q14" s="218"/>
      <c r="R14" s="218"/>
      <c r="S14" s="218"/>
      <c r="T14" s="218">
        <f t="shared" si="0"/>
        <v>0</v>
      </c>
      <c r="U14" s="218"/>
      <c r="V14" s="218"/>
      <c r="W14" s="218"/>
      <c r="X14" s="218"/>
      <c r="Y14" s="220"/>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row>
    <row r="15" spans="1:55" s="170" customFormat="1">
      <c r="A15" s="129"/>
      <c r="B15" s="217"/>
      <c r="C15" s="218"/>
      <c r="D15" s="218"/>
      <c r="E15" s="218"/>
      <c r="F15" s="218"/>
      <c r="G15" s="218"/>
      <c r="H15" s="218"/>
      <c r="I15" s="362"/>
      <c r="J15" s="219"/>
      <c r="K15" s="218"/>
      <c r="L15" s="218"/>
      <c r="M15" s="219"/>
      <c r="N15" s="217"/>
      <c r="O15" s="218"/>
      <c r="P15" s="218"/>
      <c r="Q15" s="218"/>
      <c r="R15" s="218"/>
      <c r="S15" s="218"/>
      <c r="T15" s="218">
        <f t="shared" si="0"/>
        <v>0</v>
      </c>
      <c r="U15" s="218"/>
      <c r="V15" s="218"/>
      <c r="W15" s="218"/>
      <c r="X15" s="218"/>
      <c r="Y15" s="220"/>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row>
    <row r="16" spans="1:55" s="170" customFormat="1">
      <c r="A16" s="129"/>
      <c r="B16" s="217"/>
      <c r="C16" s="218"/>
      <c r="D16" s="218"/>
      <c r="E16" s="218"/>
      <c r="F16" s="218"/>
      <c r="G16" s="218"/>
      <c r="H16" s="218"/>
      <c r="I16" s="362"/>
      <c r="J16" s="219"/>
      <c r="K16" s="218"/>
      <c r="L16" s="218"/>
      <c r="M16" s="219"/>
      <c r="N16" s="217"/>
      <c r="O16" s="218"/>
      <c r="P16" s="218"/>
      <c r="Q16" s="218"/>
      <c r="R16" s="218"/>
      <c r="S16" s="218"/>
      <c r="T16" s="218">
        <f t="shared" si="0"/>
        <v>0</v>
      </c>
      <c r="U16" s="218"/>
      <c r="V16" s="218"/>
      <c r="W16" s="218"/>
      <c r="X16" s="218"/>
      <c r="Y16" s="220"/>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row>
    <row r="17" spans="1:55" s="170" customFormat="1">
      <c r="A17" s="129"/>
      <c r="B17" s="217"/>
      <c r="C17" s="218"/>
      <c r="D17" s="218"/>
      <c r="E17" s="218"/>
      <c r="F17" s="218"/>
      <c r="G17" s="218"/>
      <c r="H17" s="218"/>
      <c r="I17" s="362"/>
      <c r="J17" s="219"/>
      <c r="K17" s="218"/>
      <c r="L17" s="218"/>
      <c r="M17" s="219"/>
      <c r="N17" s="217"/>
      <c r="O17" s="218"/>
      <c r="P17" s="218"/>
      <c r="Q17" s="218"/>
      <c r="R17" s="218"/>
      <c r="S17" s="218"/>
      <c r="T17" s="218">
        <f t="shared" si="0"/>
        <v>0</v>
      </c>
      <c r="U17" s="218"/>
      <c r="V17" s="218"/>
      <c r="W17" s="218"/>
      <c r="X17" s="218"/>
      <c r="Y17" s="220"/>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row>
    <row r="18" spans="1:55" s="170" customFormat="1">
      <c r="A18" s="129"/>
      <c r="B18" s="217"/>
      <c r="C18" s="218"/>
      <c r="D18" s="218"/>
      <c r="E18" s="218"/>
      <c r="F18" s="218"/>
      <c r="G18" s="218"/>
      <c r="H18" s="218"/>
      <c r="I18" s="362"/>
      <c r="J18" s="219"/>
      <c r="K18" s="218"/>
      <c r="L18" s="218"/>
      <c r="M18" s="219"/>
      <c r="N18" s="217"/>
      <c r="O18" s="218"/>
      <c r="P18" s="218"/>
      <c r="Q18" s="218"/>
      <c r="R18" s="218"/>
      <c r="S18" s="218"/>
      <c r="T18" s="218">
        <f t="shared" si="0"/>
        <v>0</v>
      </c>
      <c r="U18" s="218"/>
      <c r="V18" s="218"/>
      <c r="W18" s="218"/>
      <c r="X18" s="218"/>
      <c r="Y18" s="220"/>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row>
    <row r="19" spans="1:55" s="170" customFormat="1">
      <c r="A19" s="129"/>
      <c r="B19" s="217"/>
      <c r="C19" s="218"/>
      <c r="D19" s="218"/>
      <c r="E19" s="218"/>
      <c r="F19" s="218"/>
      <c r="G19" s="218"/>
      <c r="H19" s="218"/>
      <c r="I19" s="362"/>
      <c r="J19" s="219"/>
      <c r="K19" s="218"/>
      <c r="L19" s="218"/>
      <c r="M19" s="219"/>
      <c r="N19" s="217"/>
      <c r="O19" s="218"/>
      <c r="P19" s="218"/>
      <c r="Q19" s="218"/>
      <c r="R19" s="218"/>
      <c r="S19" s="218"/>
      <c r="T19" s="218">
        <f t="shared" si="0"/>
        <v>0</v>
      </c>
      <c r="U19" s="218"/>
      <c r="V19" s="218"/>
      <c r="W19" s="218"/>
      <c r="X19" s="218"/>
      <c r="Y19" s="220"/>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row>
    <row r="20" spans="1:55" s="170" customFormat="1">
      <c r="A20" s="129"/>
      <c r="B20" s="217"/>
      <c r="C20" s="218"/>
      <c r="D20" s="218"/>
      <c r="E20" s="218"/>
      <c r="F20" s="218"/>
      <c r="G20" s="218"/>
      <c r="H20" s="218"/>
      <c r="I20" s="362"/>
      <c r="J20" s="219"/>
      <c r="K20" s="218"/>
      <c r="L20" s="218"/>
      <c r="M20" s="219"/>
      <c r="N20" s="217"/>
      <c r="O20" s="218"/>
      <c r="P20" s="218"/>
      <c r="Q20" s="218"/>
      <c r="R20" s="218"/>
      <c r="S20" s="218"/>
      <c r="T20" s="218">
        <f t="shared" si="0"/>
        <v>0</v>
      </c>
      <c r="U20" s="218"/>
      <c r="V20" s="218"/>
      <c r="W20" s="218"/>
      <c r="X20" s="218"/>
      <c r="Y20" s="220"/>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row>
    <row r="21" spans="1:55" s="170" customFormat="1">
      <c r="A21" s="129"/>
      <c r="B21" s="217"/>
      <c r="C21" s="218"/>
      <c r="D21" s="218"/>
      <c r="E21" s="218"/>
      <c r="F21" s="218"/>
      <c r="G21" s="218"/>
      <c r="H21" s="218"/>
      <c r="I21" s="362"/>
      <c r="J21" s="219"/>
      <c r="K21" s="218"/>
      <c r="L21" s="218"/>
      <c r="M21" s="219"/>
      <c r="N21" s="217"/>
      <c r="O21" s="218"/>
      <c r="P21" s="218"/>
      <c r="Q21" s="218"/>
      <c r="R21" s="218"/>
      <c r="S21" s="218"/>
      <c r="T21" s="218">
        <f t="shared" si="0"/>
        <v>0</v>
      </c>
      <c r="U21" s="218"/>
      <c r="V21" s="218"/>
      <c r="W21" s="218"/>
      <c r="X21" s="218"/>
      <c r="Y21" s="220"/>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row>
    <row r="22" spans="1:55" s="170" customFormat="1" ht="14.45" thickBot="1">
      <c r="A22" s="129"/>
      <c r="B22" s="221"/>
      <c r="C22" s="222"/>
      <c r="D22" s="222"/>
      <c r="E22" s="222"/>
      <c r="F22" s="222"/>
      <c r="G22" s="222"/>
      <c r="H22" s="222"/>
      <c r="I22" s="363"/>
      <c r="J22" s="223"/>
      <c r="K22" s="222"/>
      <c r="L22" s="222"/>
      <c r="M22" s="223"/>
      <c r="N22" s="221"/>
      <c r="O22" s="222"/>
      <c r="P22" s="222"/>
      <c r="Q22" s="222"/>
      <c r="R22" s="222"/>
      <c r="S22" s="222"/>
      <c r="T22" s="222">
        <f t="shared" si="0"/>
        <v>0</v>
      </c>
      <c r="U22" s="222"/>
      <c r="V22" s="222"/>
      <c r="W22" s="222"/>
      <c r="X22" s="222"/>
      <c r="Y22" s="224"/>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row>
    <row r="23" spans="1:55">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row>
    <row r="24" spans="1:55">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row>
    <row r="25" spans="1:55">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row>
    <row r="26" spans="1:55">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row>
    <row r="27" spans="1:55">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row>
    <row r="28" spans="1:55">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row>
    <row r="29" spans="1:55">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row>
    <row r="30" spans="1:55">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row>
    <row r="31" spans="1:55">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row>
    <row r="32" spans="1:55">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row>
    <row r="33" spans="1:55">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row>
    <row r="34" spans="1:55">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row>
    <row r="35" spans="1:55">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row>
    <row r="36" spans="1:55">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row>
    <row r="37" spans="1:55">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row>
    <row r="38" spans="1:55">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row>
    <row r="39" spans="1:55">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row>
    <row r="40" spans="1:55">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row>
    <row r="41" spans="1:55">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row>
    <row r="42" spans="1:55">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row>
    <row r="43" spans="1:5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row>
    <row r="44" spans="1:55">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row>
    <row r="45" spans="1:5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row>
    <row r="46" spans="1:5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row>
    <row r="47" spans="1:5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row>
    <row r="48" spans="1:5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row>
    <row r="49" spans="1:5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row>
    <row r="50" spans="1:5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row>
    <row r="51" spans="1:5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row>
    <row r="52" spans="1:55">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row>
    <row r="53" spans="1:5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row>
    <row r="54" spans="1:55">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row>
    <row r="55" spans="1:55">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row>
    <row r="56" spans="1:5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row>
    <row r="57" spans="1:55">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row>
    <row r="58" spans="1:55">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row>
    <row r="59" spans="1:55">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row>
    <row r="60" spans="1:5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row>
    <row r="61" spans="1:55">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row>
    <row r="62" spans="1:5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row>
    <row r="63" spans="1:5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row>
  </sheetData>
  <mergeCells count="2">
    <mergeCell ref="C4:D4"/>
    <mergeCell ref="C5:D5"/>
  </mergeCells>
  <hyperlinks>
    <hyperlink ref="B1" location="Contents!A1" display="Back to Contents" xr:uid="{2712D2CB-C3DE-42DA-854A-BCEBF1653D54}"/>
  </hyperlinks>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DABEC-0E65-4237-9512-C9F95389F1D8}">
  <sheetPr>
    <tabColor theme="7" tint="0.79998168889431442"/>
  </sheetPr>
  <dimension ref="B1:L24"/>
  <sheetViews>
    <sheetView showGridLines="0" zoomScale="70" zoomScaleNormal="70" workbookViewId="0">
      <selection activeCell="C5" sqref="C5:D5"/>
    </sheetView>
  </sheetViews>
  <sheetFormatPr defaultColWidth="8.85546875" defaultRowHeight="14.1"/>
  <cols>
    <col min="1" max="1" width="8.85546875" style="301"/>
    <col min="2" max="2" width="24.28515625" style="301" customWidth="1"/>
    <col min="3" max="3" width="15.140625" style="301" customWidth="1"/>
    <col min="4" max="12" width="14.7109375" style="301" customWidth="1"/>
    <col min="13" max="16384" width="8.85546875" style="301"/>
  </cols>
  <sheetData>
    <row r="1" spans="2:12">
      <c r="B1" s="564" t="s">
        <v>58</v>
      </c>
    </row>
    <row r="2" spans="2:12" ht="14.45" thickBot="1"/>
    <row r="3" spans="2:12" ht="26.45" customHeight="1" thickBot="1">
      <c r="B3" s="687" t="s">
        <v>474</v>
      </c>
      <c r="C3" s="695"/>
      <c r="D3" s="688"/>
    </row>
    <row r="4" spans="2:12">
      <c r="B4" s="754" t="s">
        <v>1</v>
      </c>
      <c r="C4" s="935" t="str">
        <f>Guidance!C4</f>
        <v>AD0091</v>
      </c>
      <c r="D4" s="936"/>
    </row>
    <row r="5" spans="2:12" ht="14.45" thickBot="1">
      <c r="B5" s="755" t="s">
        <v>3</v>
      </c>
      <c r="C5" s="905"/>
      <c r="D5" s="906"/>
    </row>
    <row r="7" spans="2:12">
      <c r="B7" s="756" t="s">
        <v>475</v>
      </c>
      <c r="C7" s="757"/>
      <c r="D7" s="757"/>
      <c r="E7" s="757"/>
      <c r="F7" s="757"/>
      <c r="G7" s="757"/>
      <c r="H7" s="758"/>
    </row>
    <row r="8" spans="2:12" ht="14.45" thickBot="1"/>
    <row r="9" spans="2:12" ht="14.45" thickBot="1">
      <c r="B9" s="2"/>
      <c r="C9" s="759"/>
      <c r="D9" s="894" t="s">
        <v>476</v>
      </c>
      <c r="E9" s="895"/>
      <c r="F9" s="895"/>
      <c r="G9" s="895"/>
      <c r="H9" s="896"/>
      <c r="I9" s="897" t="s">
        <v>477</v>
      </c>
      <c r="J9" s="897"/>
      <c r="K9" s="897"/>
      <c r="L9" s="898"/>
    </row>
    <row r="10" spans="2:12" ht="15" customHeight="1" thickBot="1">
      <c r="B10" s="2"/>
      <c r="C10" s="760" t="s">
        <v>478</v>
      </c>
      <c r="D10" s="327" t="s">
        <v>243</v>
      </c>
      <c r="E10" s="761" t="s">
        <v>372</v>
      </c>
      <c r="F10" s="762" t="s">
        <v>382</v>
      </c>
      <c r="G10" s="762" t="s">
        <v>383</v>
      </c>
      <c r="H10" s="763" t="s">
        <v>384</v>
      </c>
      <c r="I10" s="764" t="s">
        <v>479</v>
      </c>
      <c r="J10" s="764" t="s">
        <v>479</v>
      </c>
      <c r="K10" s="765" t="s">
        <v>479</v>
      </c>
      <c r="L10" s="766" t="s">
        <v>479</v>
      </c>
    </row>
    <row r="11" spans="2:12" ht="15" customHeight="1">
      <c r="B11" s="767" t="s">
        <v>480</v>
      </c>
      <c r="C11" s="768"/>
      <c r="D11" s="113"/>
      <c r="E11" s="621">
        <f t="shared" ref="E11:E22" si="0">SUM(F11:L11)</f>
        <v>0</v>
      </c>
      <c r="F11" s="72"/>
      <c r="G11" s="769"/>
      <c r="H11" s="770"/>
      <c r="I11" s="72"/>
      <c r="J11" s="769"/>
      <c r="K11" s="771"/>
      <c r="L11" s="553"/>
    </row>
    <row r="12" spans="2:12" ht="15" customHeight="1">
      <c r="B12" s="772" t="s">
        <v>481</v>
      </c>
      <c r="C12" s="773"/>
      <c r="D12" s="113"/>
      <c r="E12" s="621">
        <f t="shared" si="0"/>
        <v>0</v>
      </c>
      <c r="F12" s="72"/>
      <c r="G12" s="769"/>
      <c r="H12" s="770"/>
      <c r="I12" s="72"/>
      <c r="J12" s="769"/>
      <c r="K12" s="771"/>
      <c r="L12" s="553"/>
    </row>
    <row r="13" spans="2:12" ht="15" customHeight="1">
      <c r="B13" s="772" t="s">
        <v>482</v>
      </c>
      <c r="C13" s="773"/>
      <c r="D13" s="113"/>
      <c r="E13" s="621">
        <f t="shared" si="0"/>
        <v>0</v>
      </c>
      <c r="F13" s="72"/>
      <c r="G13" s="769"/>
      <c r="H13" s="770"/>
      <c r="I13" s="72"/>
      <c r="J13" s="769"/>
      <c r="K13" s="771"/>
      <c r="L13" s="553"/>
    </row>
    <row r="14" spans="2:12" ht="15" customHeight="1">
      <c r="B14" s="772" t="s">
        <v>483</v>
      </c>
      <c r="C14" s="773"/>
      <c r="D14" s="113"/>
      <c r="E14" s="621">
        <f t="shared" si="0"/>
        <v>0</v>
      </c>
      <c r="F14" s="72"/>
      <c r="G14" s="769"/>
      <c r="H14" s="770"/>
      <c r="I14" s="72"/>
      <c r="J14" s="769"/>
      <c r="K14" s="771"/>
      <c r="L14" s="553"/>
    </row>
    <row r="15" spans="2:12" ht="15" customHeight="1">
      <c r="B15" s="772" t="s">
        <v>484</v>
      </c>
      <c r="C15" s="773"/>
      <c r="D15" s="113"/>
      <c r="E15" s="621">
        <f t="shared" si="0"/>
        <v>0</v>
      </c>
      <c r="F15" s="72"/>
      <c r="G15" s="769"/>
      <c r="H15" s="770"/>
      <c r="I15" s="72"/>
      <c r="J15" s="769"/>
      <c r="K15" s="771"/>
      <c r="L15" s="553"/>
    </row>
    <row r="16" spans="2:12" ht="15" customHeight="1">
      <c r="B16" s="772" t="s">
        <v>485</v>
      </c>
      <c r="C16" s="773"/>
      <c r="D16" s="113"/>
      <c r="E16" s="621">
        <f t="shared" si="0"/>
        <v>0</v>
      </c>
      <c r="F16" s="72"/>
      <c r="G16" s="769"/>
      <c r="H16" s="770"/>
      <c r="I16" s="72"/>
      <c r="J16" s="769"/>
      <c r="K16" s="771"/>
      <c r="L16" s="553"/>
    </row>
    <row r="17" spans="2:12" ht="15" customHeight="1">
      <c r="B17" s="772" t="s">
        <v>486</v>
      </c>
      <c r="C17" s="773"/>
      <c r="D17" s="113"/>
      <c r="E17" s="621">
        <f t="shared" si="0"/>
        <v>0</v>
      </c>
      <c r="F17" s="72"/>
      <c r="G17" s="769"/>
      <c r="H17" s="770"/>
      <c r="I17" s="72"/>
      <c r="J17" s="769"/>
      <c r="K17" s="771"/>
      <c r="L17" s="553"/>
    </row>
    <row r="18" spans="2:12" ht="15" customHeight="1">
      <c r="B18" s="772" t="s">
        <v>487</v>
      </c>
      <c r="C18" s="773"/>
      <c r="D18" s="113"/>
      <c r="E18" s="621">
        <f t="shared" si="0"/>
        <v>0</v>
      </c>
      <c r="F18" s="72"/>
      <c r="G18" s="769"/>
      <c r="H18" s="770"/>
      <c r="I18" s="72"/>
      <c r="J18" s="769"/>
      <c r="K18" s="771"/>
      <c r="L18" s="553"/>
    </row>
    <row r="19" spans="2:12" ht="15" customHeight="1">
      <c r="B19" s="772" t="s">
        <v>488</v>
      </c>
      <c r="C19" s="773"/>
      <c r="D19" s="113"/>
      <c r="E19" s="621">
        <f t="shared" si="0"/>
        <v>0</v>
      </c>
      <c r="F19" s="72"/>
      <c r="G19" s="769"/>
      <c r="H19" s="770"/>
      <c r="I19" s="72"/>
      <c r="J19" s="769"/>
      <c r="K19" s="771"/>
      <c r="L19" s="553"/>
    </row>
    <row r="20" spans="2:12" ht="15" customHeight="1">
      <c r="B20" s="772" t="s">
        <v>489</v>
      </c>
      <c r="C20" s="773"/>
      <c r="D20" s="113"/>
      <c r="E20" s="621">
        <f t="shared" si="0"/>
        <v>0</v>
      </c>
      <c r="F20" s="72"/>
      <c r="G20" s="769"/>
      <c r="H20" s="770"/>
      <c r="I20" s="72"/>
      <c r="J20" s="769"/>
      <c r="K20" s="771"/>
      <c r="L20" s="553"/>
    </row>
    <row r="21" spans="2:12" ht="15" customHeight="1">
      <c r="B21" s="772" t="s">
        <v>490</v>
      </c>
      <c r="C21" s="773"/>
      <c r="D21" s="113"/>
      <c r="E21" s="621">
        <f t="shared" si="0"/>
        <v>0</v>
      </c>
      <c r="F21" s="72"/>
      <c r="G21" s="769"/>
      <c r="H21" s="770"/>
      <c r="I21" s="72"/>
      <c r="J21" s="769"/>
      <c r="K21" s="771"/>
      <c r="L21" s="553"/>
    </row>
    <row r="22" spans="2:12" ht="15" customHeight="1">
      <c r="B22" s="774" t="s">
        <v>491</v>
      </c>
      <c r="C22" s="775"/>
      <c r="D22" s="776"/>
      <c r="E22" s="621">
        <f t="shared" si="0"/>
        <v>0</v>
      </c>
      <c r="F22" s="777"/>
      <c r="G22" s="778"/>
      <c r="H22" s="779"/>
      <c r="I22" s="777"/>
      <c r="J22" s="778"/>
      <c r="K22" s="771"/>
      <c r="L22" s="780"/>
    </row>
    <row r="23" spans="2:12" ht="15" customHeight="1" thickBot="1">
      <c r="B23" s="781" t="s">
        <v>391</v>
      </c>
      <c r="C23" s="782"/>
      <c r="D23" s="117"/>
      <c r="E23" s="545"/>
      <c r="F23" s="116"/>
      <c r="G23" s="115"/>
      <c r="H23" s="783"/>
      <c r="I23" s="116"/>
      <c r="J23" s="115"/>
      <c r="K23" s="784"/>
      <c r="L23" s="546"/>
    </row>
    <row r="24" spans="2:12" ht="15" customHeight="1" thickBot="1">
      <c r="B24" s="785" t="s">
        <v>492</v>
      </c>
      <c r="C24" s="786"/>
      <c r="D24" s="787">
        <f t="shared" ref="D24:L24" si="1">SUM(D12:D23)</f>
        <v>0</v>
      </c>
      <c r="E24" s="788">
        <f t="shared" si="1"/>
        <v>0</v>
      </c>
      <c r="F24" s="789">
        <f t="shared" si="1"/>
        <v>0</v>
      </c>
      <c r="G24" s="790">
        <f t="shared" si="1"/>
        <v>0</v>
      </c>
      <c r="H24" s="791">
        <f t="shared" si="1"/>
        <v>0</v>
      </c>
      <c r="I24" s="792">
        <f t="shared" si="1"/>
        <v>0</v>
      </c>
      <c r="J24" s="793">
        <f t="shared" si="1"/>
        <v>0</v>
      </c>
      <c r="K24" s="793">
        <f t="shared" si="1"/>
        <v>0</v>
      </c>
      <c r="L24" s="794">
        <f t="shared" si="1"/>
        <v>0</v>
      </c>
    </row>
  </sheetData>
  <mergeCells count="2">
    <mergeCell ref="C4:D4"/>
    <mergeCell ref="C5:D5"/>
  </mergeCells>
  <hyperlinks>
    <hyperlink ref="B1" location="Contents!A1" display="Back to Contents" xr:uid="{A76338A2-AFDA-4944-9265-D414A264698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2EFDA"/>
  </sheetPr>
  <dimension ref="A1:AZ64"/>
  <sheetViews>
    <sheetView showGridLines="0" zoomScale="63" zoomScaleNormal="92" workbookViewId="0">
      <selection activeCell="C4" sqref="C4:D4"/>
    </sheetView>
  </sheetViews>
  <sheetFormatPr defaultColWidth="8.7109375" defaultRowHeight="14.1"/>
  <cols>
    <col min="1" max="1" width="8.7109375" style="2" customWidth="1"/>
    <col min="2" max="5" width="20.7109375" style="2" customWidth="1"/>
    <col min="6" max="6" width="30.85546875" style="2" customWidth="1"/>
    <col min="7" max="8" width="20.7109375" style="2" customWidth="1"/>
    <col min="9" max="9" width="31.7109375" style="2" customWidth="1"/>
    <col min="10" max="10" width="36.5703125" style="2" customWidth="1"/>
    <col min="11" max="16384" width="8.7109375" style="2"/>
  </cols>
  <sheetData>
    <row r="1" spans="1:52" s="8" customFormat="1">
      <c r="B1" s="302" t="s">
        <v>58</v>
      </c>
    </row>
    <row r="2" spans="1:5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row>
    <row r="3" spans="1:52" ht="29.1" customHeight="1" thickBot="1">
      <c r="A3" s="8"/>
      <c r="B3" s="924" t="s">
        <v>59</v>
      </c>
      <c r="C3" s="925"/>
      <c r="D3" s="926"/>
      <c r="E3" s="8"/>
      <c r="F3" s="921" t="s">
        <v>60</v>
      </c>
      <c r="G3" s="922"/>
      <c r="H3" s="923"/>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row>
    <row r="4" spans="1:52" ht="29.1">
      <c r="A4" s="8"/>
      <c r="B4" s="16" t="s">
        <v>1</v>
      </c>
      <c r="C4" s="903" t="str">
        <f>Guidance!C4</f>
        <v>AD0091</v>
      </c>
      <c r="D4" s="904"/>
      <c r="E4" s="8"/>
      <c r="F4" s="421"/>
      <c r="G4" s="422" t="s">
        <v>61</v>
      </c>
      <c r="H4" s="423" t="s">
        <v>62</v>
      </c>
      <c r="I4" s="35"/>
      <c r="J4" s="35"/>
      <c r="K4" s="35"/>
      <c r="L4" s="35"/>
      <c r="M4" s="35"/>
      <c r="N4" s="35"/>
      <c r="O4" s="35"/>
      <c r="P4" s="35"/>
      <c r="Q4" s="35"/>
      <c r="R4" s="35"/>
      <c r="S4" s="35"/>
      <c r="T4" s="35"/>
      <c r="U4" s="35"/>
      <c r="V4" s="35"/>
      <c r="W4" s="35"/>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row>
    <row r="5" spans="1:52" ht="15" thickBot="1">
      <c r="A5" s="8"/>
      <c r="B5" s="15" t="s">
        <v>3</v>
      </c>
      <c r="C5" s="905"/>
      <c r="D5" s="906"/>
      <c r="E5" s="8"/>
      <c r="F5" s="424" t="s">
        <v>63</v>
      </c>
      <c r="G5" s="425"/>
      <c r="H5" s="426"/>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row>
    <row r="6" spans="1:52" ht="28.5" thickBot="1">
      <c r="A6" s="8"/>
      <c r="B6" s="420"/>
      <c r="C6" s="420"/>
      <c r="D6" s="420"/>
      <c r="E6" s="8"/>
      <c r="F6" s="427" t="s">
        <v>64</v>
      </c>
      <c r="G6" s="428"/>
      <c r="H6" s="429"/>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row>
    <row r="7" spans="1:52" ht="14.45">
      <c r="A7" s="8"/>
      <c r="B7" s="420"/>
      <c r="C7" s="420"/>
      <c r="D7" s="420"/>
      <c r="E7" s="8"/>
      <c r="F7" s="450"/>
      <c r="G7" s="449"/>
      <c r="H7" s="449"/>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row>
    <row r="8" spans="1:52">
      <c r="A8" s="8"/>
      <c r="B8" s="451" t="s">
        <v>65</v>
      </c>
      <c r="C8" s="452"/>
      <c r="D8" s="452"/>
      <c r="E8" s="453"/>
      <c r="F8" s="450"/>
      <c r="G8" s="449"/>
      <c r="H8" s="449"/>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row>
    <row r="9" spans="1:52">
      <c r="A9" s="8"/>
      <c r="B9" s="454" t="s">
        <v>66</v>
      </c>
      <c r="C9" s="455"/>
      <c r="D9" s="455"/>
      <c r="E9" s="456"/>
      <c r="F9" s="450"/>
      <c r="G9" s="449"/>
      <c r="H9" s="449"/>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ht="14.45" thickBot="1">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row>
    <row r="11" spans="1:52" ht="14.45" thickBot="1">
      <c r="A11" s="8"/>
      <c r="B11" s="918" t="s">
        <v>67</v>
      </c>
      <c r="C11" s="920"/>
      <c r="D11" s="920"/>
      <c r="E11" s="920"/>
      <c r="F11" s="920"/>
      <c r="G11" s="919"/>
      <c r="H11" s="366" t="s">
        <v>68</v>
      </c>
      <c r="I11" s="918" t="s">
        <v>69</v>
      </c>
      <c r="J11" s="919"/>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row>
    <row r="12" spans="1:52" s="314" customFormat="1" ht="42.6" thickBot="1">
      <c r="A12" s="143"/>
      <c r="B12" s="17" t="s">
        <v>70</v>
      </c>
      <c r="C12" s="18" t="s">
        <v>71</v>
      </c>
      <c r="D12" s="18" t="s">
        <v>72</v>
      </c>
      <c r="E12" s="18" t="s">
        <v>73</v>
      </c>
      <c r="F12" s="18" t="s">
        <v>74</v>
      </c>
      <c r="G12" s="19" t="s">
        <v>75</v>
      </c>
      <c r="H12" s="70" t="s">
        <v>76</v>
      </c>
      <c r="I12" s="17" t="s">
        <v>77</v>
      </c>
      <c r="J12" s="19" t="s">
        <v>78</v>
      </c>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row>
    <row r="13" spans="1:52" ht="14.45">
      <c r="A13" s="8"/>
      <c r="B13" s="20"/>
      <c r="C13" s="12"/>
      <c r="D13" s="12"/>
      <c r="E13" s="11"/>
      <c r="F13" s="12"/>
      <c r="G13" s="21"/>
      <c r="H13" s="27"/>
      <c r="I13" s="30"/>
      <c r="J13" s="71"/>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row>
    <row r="14" spans="1:52">
      <c r="A14" s="8"/>
      <c r="B14" s="22"/>
      <c r="C14" s="14"/>
      <c r="D14" s="14"/>
      <c r="E14" s="13"/>
      <c r="F14" s="13"/>
      <c r="G14" s="23"/>
      <c r="H14" s="28"/>
      <c r="I14" s="31"/>
      <c r="J14" s="32"/>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row>
    <row r="15" spans="1:52">
      <c r="A15" s="8"/>
      <c r="B15" s="22"/>
      <c r="C15" s="13"/>
      <c r="D15" s="13"/>
      <c r="E15" s="13"/>
      <c r="F15" s="13"/>
      <c r="G15" s="23"/>
      <c r="H15" s="28"/>
      <c r="I15" s="31"/>
      <c r="J15" s="32"/>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row>
    <row r="16" spans="1:52">
      <c r="A16" s="8"/>
      <c r="B16" s="22"/>
      <c r="C16" s="13"/>
      <c r="D16" s="13"/>
      <c r="E16" s="13"/>
      <c r="F16" s="13"/>
      <c r="G16" s="23"/>
      <c r="H16" s="28"/>
      <c r="I16" s="31"/>
      <c r="J16" s="32"/>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row>
    <row r="17" spans="1:52">
      <c r="A17" s="8"/>
      <c r="B17" s="22"/>
      <c r="C17" s="13"/>
      <c r="D17" s="13"/>
      <c r="E17" s="13"/>
      <c r="F17" s="13"/>
      <c r="G17" s="23"/>
      <c r="H17" s="28"/>
      <c r="I17" s="31"/>
      <c r="J17" s="32"/>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row>
    <row r="18" spans="1:52">
      <c r="A18" s="8"/>
      <c r="B18" s="22"/>
      <c r="C18" s="13"/>
      <c r="D18" s="13"/>
      <c r="E18" s="13"/>
      <c r="F18" s="13"/>
      <c r="G18" s="23"/>
      <c r="H18" s="28"/>
      <c r="I18" s="31"/>
      <c r="J18" s="32"/>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row>
    <row r="19" spans="1:52">
      <c r="A19" s="8"/>
      <c r="B19" s="22"/>
      <c r="C19" s="13"/>
      <c r="D19" s="13"/>
      <c r="E19" s="13"/>
      <c r="F19" s="13"/>
      <c r="G19" s="23"/>
      <c r="H19" s="28"/>
      <c r="I19" s="31"/>
      <c r="J19" s="32"/>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row>
    <row r="20" spans="1:52">
      <c r="A20" s="8"/>
      <c r="B20" s="22"/>
      <c r="C20" s="13"/>
      <c r="D20" s="13"/>
      <c r="E20" s="13"/>
      <c r="F20" s="13"/>
      <c r="G20" s="23"/>
      <c r="H20" s="28"/>
      <c r="I20" s="31"/>
      <c r="J20" s="32"/>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row>
    <row r="21" spans="1:52">
      <c r="A21" s="8"/>
      <c r="B21" s="22"/>
      <c r="C21" s="13"/>
      <c r="D21" s="13"/>
      <c r="E21" s="13"/>
      <c r="F21" s="13"/>
      <c r="G21" s="23"/>
      <c r="H21" s="28"/>
      <c r="I21" s="31"/>
      <c r="J21" s="32"/>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row>
    <row r="22" spans="1:52">
      <c r="A22" s="8"/>
      <c r="B22" s="22"/>
      <c r="C22" s="13"/>
      <c r="D22" s="13"/>
      <c r="E22" s="13"/>
      <c r="F22" s="13"/>
      <c r="G22" s="23"/>
      <c r="H22" s="28"/>
      <c r="I22" s="31"/>
      <c r="J22" s="32"/>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row>
    <row r="23" spans="1:52">
      <c r="A23" s="8"/>
      <c r="B23" s="22"/>
      <c r="C23" s="13"/>
      <c r="D23" s="13"/>
      <c r="E23" s="13"/>
      <c r="F23" s="13"/>
      <c r="G23" s="23"/>
      <c r="H23" s="28"/>
      <c r="I23" s="31"/>
      <c r="J23" s="32"/>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row>
    <row r="24" spans="1:52">
      <c r="A24" s="8"/>
      <c r="B24" s="22"/>
      <c r="C24" s="13"/>
      <c r="D24" s="13"/>
      <c r="E24" s="13"/>
      <c r="F24" s="13"/>
      <c r="G24" s="23"/>
      <c r="H24" s="28"/>
      <c r="I24" s="31"/>
      <c r="J24" s="32"/>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row>
    <row r="25" spans="1:52">
      <c r="A25" s="8"/>
      <c r="B25" s="22"/>
      <c r="C25" s="13"/>
      <c r="D25" s="13"/>
      <c r="E25" s="13"/>
      <c r="F25" s="13"/>
      <c r="G25" s="23"/>
      <c r="H25" s="28"/>
      <c r="I25" s="31"/>
      <c r="J25" s="32"/>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row>
    <row r="26" spans="1:52">
      <c r="A26" s="8"/>
      <c r="B26" s="22"/>
      <c r="C26" s="13"/>
      <c r="D26" s="13"/>
      <c r="E26" s="13"/>
      <c r="F26" s="13"/>
      <c r="G26" s="23"/>
      <c r="H26" s="28"/>
      <c r="I26" s="31"/>
      <c r="J26" s="32"/>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row>
    <row r="27" spans="1:52" ht="14.45" thickBot="1">
      <c r="A27" s="8"/>
      <c r="B27" s="24"/>
      <c r="C27" s="25"/>
      <c r="D27" s="25"/>
      <c r="E27" s="25"/>
      <c r="F27" s="25"/>
      <c r="G27" s="26"/>
      <c r="H27" s="29"/>
      <c r="I27" s="33"/>
      <c r="J27" s="34"/>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row>
    <row r="28" spans="1:52">
      <c r="A28" s="8"/>
      <c r="B28" s="9"/>
      <c r="C28" s="9"/>
      <c r="D28" s="9"/>
      <c r="E28" s="9"/>
      <c r="F28" s="9"/>
      <c r="G28" s="9"/>
      <c r="H28" s="9"/>
      <c r="I28" s="9"/>
      <c r="J28" s="9"/>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row>
    <row r="29" spans="1:52">
      <c r="A29" s="8"/>
      <c r="B29" s="9"/>
      <c r="C29" s="9"/>
      <c r="D29" s="9"/>
      <c r="E29" s="9"/>
      <c r="F29" s="9"/>
      <c r="G29" s="9"/>
      <c r="H29" s="9"/>
      <c r="I29" s="9"/>
      <c r="J29" s="9"/>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row>
    <row r="30" spans="1:52">
      <c r="A30" s="8"/>
      <c r="B30" s="9"/>
      <c r="C30" s="9"/>
      <c r="D30" s="9"/>
      <c r="E30" s="9"/>
      <c r="F30" s="9"/>
      <c r="G30" s="9"/>
      <c r="H30" s="9"/>
      <c r="I30" s="9"/>
      <c r="J30" s="9"/>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row>
    <row r="31" spans="1:52">
      <c r="A31" s="8"/>
      <c r="B31" s="9"/>
      <c r="C31" s="9"/>
      <c r="D31" s="9"/>
      <c r="E31" s="9"/>
      <c r="F31" s="9"/>
      <c r="G31" s="9"/>
      <c r="H31" s="9"/>
      <c r="I31" s="9"/>
      <c r="J31" s="9"/>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row>
    <row r="32" spans="1:52">
      <c r="A32" s="8"/>
      <c r="B32" s="9"/>
      <c r="C32" s="9"/>
      <c r="D32" s="9"/>
      <c r="E32" s="9"/>
      <c r="F32" s="9"/>
      <c r="G32" s="9"/>
      <c r="H32" s="9"/>
      <c r="I32" s="9"/>
      <c r="J32" s="9"/>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row>
    <row r="33" spans="1:52">
      <c r="A33" s="8"/>
      <c r="B33" s="9"/>
      <c r="C33" s="9"/>
      <c r="D33" s="9"/>
      <c r="E33" s="9"/>
      <c r="F33" s="9"/>
      <c r="G33" s="9"/>
      <c r="H33" s="9"/>
      <c r="I33" s="9"/>
      <c r="J33" s="9"/>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row>
    <row r="34" spans="1:52">
      <c r="A34" s="8"/>
      <c r="B34" s="9"/>
      <c r="C34" s="9"/>
      <c r="D34" s="9"/>
      <c r="E34" s="9"/>
      <c r="F34" s="9"/>
      <c r="G34" s="9"/>
      <c r="H34" s="9"/>
      <c r="I34" s="9"/>
      <c r="J34" s="9"/>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row>
    <row r="35" spans="1:52">
      <c r="A35" s="8"/>
      <c r="B35" s="9"/>
      <c r="C35" s="9"/>
      <c r="D35" s="9"/>
      <c r="E35" s="9"/>
      <c r="F35" s="9"/>
      <c r="G35" s="9"/>
      <c r="H35" s="9"/>
      <c r="I35" s="9"/>
      <c r="J35" s="9"/>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row>
    <row r="36" spans="1:52">
      <c r="A36" s="8"/>
      <c r="B36" s="9"/>
      <c r="C36" s="9"/>
      <c r="D36" s="9"/>
      <c r="E36" s="9"/>
      <c r="F36" s="9"/>
      <c r="G36" s="9"/>
      <c r="H36" s="9"/>
      <c r="I36" s="9"/>
      <c r="J36" s="9"/>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row>
    <row r="37" spans="1:52">
      <c r="A37" s="8"/>
      <c r="B37" s="9"/>
      <c r="C37" s="9"/>
      <c r="D37" s="9"/>
      <c r="E37" s="9"/>
      <c r="F37" s="9"/>
      <c r="G37" s="9"/>
      <c r="H37" s="9"/>
      <c r="I37" s="9"/>
      <c r="J37" s="9"/>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row>
    <row r="38" spans="1:52">
      <c r="A38" s="8"/>
      <c r="B38" s="9"/>
      <c r="C38" s="9"/>
      <c r="D38" s="9"/>
      <c r="E38" s="9"/>
      <c r="F38" s="9"/>
      <c r="G38" s="9"/>
      <c r="H38" s="9"/>
      <c r="I38" s="9"/>
      <c r="J38" s="9"/>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row>
    <row r="39" spans="1:52">
      <c r="A39" s="8"/>
      <c r="B39" s="9"/>
      <c r="C39" s="9"/>
      <c r="D39" s="9"/>
      <c r="E39" s="9"/>
      <c r="F39" s="9"/>
      <c r="G39" s="9"/>
      <c r="H39" s="9"/>
      <c r="I39" s="9"/>
      <c r="J39" s="9"/>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row>
    <row r="40" spans="1:52">
      <c r="A40" s="8"/>
      <c r="B40" s="9"/>
      <c r="C40" s="9"/>
      <c r="D40" s="9"/>
      <c r="E40" s="9"/>
      <c r="F40" s="9"/>
      <c r="G40" s="9"/>
      <c r="H40" s="9"/>
      <c r="I40" s="9"/>
      <c r="J40" s="9"/>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row>
    <row r="41" spans="1:52">
      <c r="A41" s="8"/>
      <c r="B41" s="9"/>
      <c r="C41" s="9"/>
      <c r="D41" s="9"/>
      <c r="E41" s="9"/>
      <c r="F41" s="9"/>
      <c r="G41" s="9"/>
      <c r="H41" s="9"/>
      <c r="I41" s="9"/>
      <c r="J41" s="9"/>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row>
    <row r="42" spans="1:52">
      <c r="A42" s="8"/>
      <c r="B42" s="9"/>
      <c r="C42" s="9"/>
      <c r="D42" s="9"/>
      <c r="E42" s="9"/>
      <c r="F42" s="9"/>
      <c r="G42" s="9"/>
      <c r="H42" s="9"/>
      <c r="I42" s="9"/>
      <c r="J42" s="9"/>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row>
    <row r="43" spans="1:52">
      <c r="A43" s="8"/>
      <c r="B43" s="9"/>
      <c r="C43" s="9"/>
      <c r="D43" s="9"/>
      <c r="E43" s="9"/>
      <c r="F43" s="9"/>
      <c r="G43" s="9"/>
      <c r="H43" s="9"/>
      <c r="I43" s="9"/>
      <c r="J43" s="9"/>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row>
    <row r="44" spans="1:52">
      <c r="A44" s="8"/>
      <c r="B44" s="9"/>
      <c r="C44" s="9"/>
      <c r="D44" s="9"/>
      <c r="E44" s="9"/>
      <c r="F44" s="9"/>
      <c r="G44" s="9"/>
      <c r="H44" s="9"/>
      <c r="I44" s="9"/>
      <c r="J44" s="9"/>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row>
    <row r="45" spans="1:52">
      <c r="A45" s="8"/>
      <c r="B45" s="9"/>
      <c r="C45" s="9"/>
      <c r="D45" s="9"/>
      <c r="E45" s="9"/>
      <c r="F45" s="9"/>
      <c r="G45" s="9"/>
      <c r="H45" s="9"/>
      <c r="I45" s="9"/>
      <c r="J45" s="9"/>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row>
    <row r="46" spans="1:52">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row>
    <row r="47" spans="1:5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row>
    <row r="48" spans="1:52">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row>
    <row r="49" spans="1:52">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row>
    <row r="50" spans="1:52">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row>
    <row r="51" spans="1:5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row>
    <row r="52" spans="1:52">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row>
    <row r="53" spans="1:5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row>
    <row r="54" spans="1:52">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row>
    <row r="55" spans="1:52">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row>
    <row r="56" spans="1:52">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row>
    <row r="57" spans="1:52">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row>
    <row r="58" spans="1:52">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row>
    <row r="59" spans="1:52">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row>
    <row r="60" spans="1:52">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row>
    <row r="61" spans="1:52">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row>
    <row r="62" spans="1:52">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row>
    <row r="63" spans="1:52">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row>
    <row r="64" spans="1:52">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row>
  </sheetData>
  <mergeCells count="6">
    <mergeCell ref="I11:J11"/>
    <mergeCell ref="C5:D5"/>
    <mergeCell ref="B11:G11"/>
    <mergeCell ref="F3:H3"/>
    <mergeCell ref="C4:D4"/>
    <mergeCell ref="B3:D3"/>
  </mergeCells>
  <hyperlinks>
    <hyperlink ref="B1" location="Contents!A1" display="Back to Contents" xr:uid="{28486BBC-83FF-4C35-91B1-5DA071E8795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2EFDA"/>
  </sheetPr>
  <dimension ref="A1:AS56"/>
  <sheetViews>
    <sheetView showGridLines="0" zoomScale="80" zoomScaleNormal="80" workbookViewId="0">
      <selection activeCell="C4" sqref="C4:D4"/>
    </sheetView>
  </sheetViews>
  <sheetFormatPr defaultColWidth="8.7109375" defaultRowHeight="14.1"/>
  <cols>
    <col min="1" max="1" width="8.7109375" style="2" customWidth="1"/>
    <col min="2" max="3" width="20.7109375" style="2" customWidth="1"/>
    <col min="4" max="4" width="26.42578125" style="2" customWidth="1"/>
    <col min="5" max="5" width="20.7109375" style="2" customWidth="1"/>
    <col min="6" max="6" width="33.42578125" style="2" customWidth="1"/>
    <col min="7" max="7" width="23.85546875" style="2" customWidth="1"/>
    <col min="8" max="8" width="10.7109375" style="2" customWidth="1"/>
    <col min="9" max="12" width="20.7109375" style="2" customWidth="1"/>
    <col min="13" max="13" width="32" style="2" customWidth="1"/>
    <col min="14" max="14" width="27.5703125" style="2" customWidth="1"/>
    <col min="15" max="15" width="10.7109375" style="2" customWidth="1"/>
    <col min="16" max="16384" width="8.7109375" style="2"/>
  </cols>
  <sheetData>
    <row r="1" spans="1:45" s="8" customFormat="1">
      <c r="B1" s="302" t="s">
        <v>58</v>
      </c>
    </row>
    <row r="2" spans="1:4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1:45" ht="18">
      <c r="A3" s="8"/>
      <c r="B3" s="927" t="s">
        <v>79</v>
      </c>
      <c r="C3" s="928"/>
      <c r="D3" s="929"/>
      <c r="E3" s="692"/>
      <c r="F3" s="692"/>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row>
    <row r="4" spans="1:45" ht="14.45">
      <c r="A4" s="8"/>
      <c r="B4" s="36" t="s">
        <v>1</v>
      </c>
      <c r="C4" s="903" t="str">
        <f>Guidance!C4</f>
        <v>AD0091</v>
      </c>
      <c r="D4" s="904"/>
      <c r="E4" s="420"/>
      <c r="F4" s="420"/>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1:45" ht="14.45">
      <c r="A5" s="8"/>
      <c r="B5" s="15" t="s">
        <v>3</v>
      </c>
      <c r="C5" s="930"/>
      <c r="D5" s="931"/>
      <c r="E5" s="420"/>
      <c r="F5" s="420"/>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row>
    <row r="6" spans="1:45">
      <c r="A6" s="8"/>
      <c r="B6" s="9"/>
      <c r="C6" s="9"/>
      <c r="D6" s="9"/>
      <c r="E6" s="9"/>
      <c r="F6" s="9"/>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row>
    <row r="7" spans="1:45">
      <c r="A7" s="8"/>
      <c r="B7" s="457" t="s">
        <v>80</v>
      </c>
      <c r="C7" s="458"/>
      <c r="D7" s="458"/>
      <c r="E7" s="459"/>
      <c r="F7" s="9"/>
      <c r="G7" s="8"/>
      <c r="H7" s="8"/>
      <c r="I7" s="460" t="s">
        <v>81</v>
      </c>
      <c r="J7" s="460"/>
      <c r="K7" s="460"/>
      <c r="L7" s="461"/>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row>
    <row r="8" spans="1:45">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row>
    <row r="9" spans="1:45">
      <c r="A9" s="8"/>
      <c r="B9" s="658" t="s">
        <v>82</v>
      </c>
      <c r="C9" s="659"/>
      <c r="D9" s="659"/>
      <c r="E9" s="659"/>
      <c r="F9" s="659"/>
      <c r="G9" s="660"/>
      <c r="H9" s="8"/>
      <c r="I9" s="658" t="s">
        <v>83</v>
      </c>
      <c r="J9" s="659"/>
      <c r="K9" s="659"/>
      <c r="L9" s="659"/>
      <c r="M9" s="659"/>
      <c r="N9" s="660"/>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row>
    <row r="10" spans="1:45" ht="69.95">
      <c r="A10" s="8"/>
      <c r="B10" s="17" t="s">
        <v>63</v>
      </c>
      <c r="C10" s="18" t="s">
        <v>84</v>
      </c>
      <c r="D10" s="18" t="s">
        <v>85</v>
      </c>
      <c r="E10" s="18" t="s">
        <v>86</v>
      </c>
      <c r="F10" s="18" t="s">
        <v>87</v>
      </c>
      <c r="G10" s="19" t="s">
        <v>88</v>
      </c>
      <c r="H10" s="8"/>
      <c r="I10" s="17" t="s">
        <v>63</v>
      </c>
      <c r="J10" s="18" t="s">
        <v>89</v>
      </c>
      <c r="K10" s="18" t="s">
        <v>90</v>
      </c>
      <c r="L10" s="18" t="s">
        <v>85</v>
      </c>
      <c r="M10" s="18" t="s">
        <v>87</v>
      </c>
      <c r="N10" s="19" t="s">
        <v>88</v>
      </c>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row>
    <row r="11" spans="1:45" ht="14.45">
      <c r="A11" s="8"/>
      <c r="B11" s="44"/>
      <c r="C11" s="45"/>
      <c r="D11" s="46"/>
      <c r="E11" s="430"/>
      <c r="F11" s="430"/>
      <c r="G11" s="41"/>
      <c r="H11" s="8"/>
      <c r="I11" s="44"/>
      <c r="J11" s="46"/>
      <c r="K11" s="46"/>
      <c r="L11" s="46"/>
      <c r="M11" s="430"/>
      <c r="N11" s="49"/>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c r="A12" s="8"/>
      <c r="B12" s="37"/>
      <c r="C12" s="47"/>
      <c r="D12" s="40"/>
      <c r="E12" s="431"/>
      <c r="F12" s="431"/>
      <c r="G12" s="42"/>
      <c r="H12" s="8"/>
      <c r="I12" s="37"/>
      <c r="J12" s="40"/>
      <c r="K12" s="40"/>
      <c r="L12" s="40"/>
      <c r="M12" s="431"/>
      <c r="N12" s="42"/>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row>
    <row r="13" spans="1:45">
      <c r="A13" s="8"/>
      <c r="B13" s="37"/>
      <c r="C13" s="40"/>
      <c r="D13" s="40"/>
      <c r="E13" s="431"/>
      <c r="F13" s="431"/>
      <c r="G13" s="42"/>
      <c r="H13" s="8"/>
      <c r="I13" s="37"/>
      <c r="J13" s="40"/>
      <c r="K13" s="40"/>
      <c r="L13" s="40"/>
      <c r="M13" s="431"/>
      <c r="N13" s="42"/>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row>
    <row r="14" spans="1:45">
      <c r="A14" s="8"/>
      <c r="B14" s="37"/>
      <c r="C14" s="40"/>
      <c r="D14" s="40"/>
      <c r="E14" s="431"/>
      <c r="F14" s="431"/>
      <c r="G14" s="42"/>
      <c r="H14" s="8"/>
      <c r="I14" s="37"/>
      <c r="J14" s="40"/>
      <c r="K14" s="40"/>
      <c r="L14" s="40"/>
      <c r="M14" s="431"/>
      <c r="N14" s="42"/>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row>
    <row r="15" spans="1:45">
      <c r="A15" s="8"/>
      <c r="B15" s="37"/>
      <c r="C15" s="40"/>
      <c r="D15" s="40"/>
      <c r="E15" s="431"/>
      <c r="F15" s="431"/>
      <c r="G15" s="42"/>
      <c r="H15" s="8"/>
      <c r="I15" s="37"/>
      <c r="J15" s="40"/>
      <c r="K15" s="40"/>
      <c r="L15" s="40"/>
      <c r="M15" s="431"/>
      <c r="N15" s="42"/>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row>
    <row r="16" spans="1:45">
      <c r="A16" s="8"/>
      <c r="B16" s="37"/>
      <c r="C16" s="40"/>
      <c r="D16" s="40"/>
      <c r="E16" s="431"/>
      <c r="F16" s="431"/>
      <c r="G16" s="42"/>
      <c r="H16" s="8"/>
      <c r="I16" s="37"/>
      <c r="J16" s="40"/>
      <c r="K16" s="40"/>
      <c r="L16" s="40"/>
      <c r="M16" s="431"/>
      <c r="N16" s="42"/>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row>
    <row r="17" spans="1:45">
      <c r="A17" s="8"/>
      <c r="B17" s="37"/>
      <c r="C17" s="40"/>
      <c r="D17" s="40"/>
      <c r="E17" s="431"/>
      <c r="F17" s="431"/>
      <c r="G17" s="42"/>
      <c r="H17" s="8"/>
      <c r="I17" s="37"/>
      <c r="J17" s="40"/>
      <c r="K17" s="40"/>
      <c r="L17" s="40"/>
      <c r="M17" s="431"/>
      <c r="N17" s="42"/>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row>
    <row r="18" spans="1:45">
      <c r="A18" s="8"/>
      <c r="B18" s="37"/>
      <c r="C18" s="40"/>
      <c r="D18" s="40"/>
      <c r="E18" s="431"/>
      <c r="F18" s="431"/>
      <c r="G18" s="42"/>
      <c r="H18" s="8"/>
      <c r="I18" s="37"/>
      <c r="J18" s="40"/>
      <c r="K18" s="40"/>
      <c r="L18" s="40"/>
      <c r="M18" s="431"/>
      <c r="N18" s="42"/>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row>
    <row r="19" spans="1:45">
      <c r="A19" s="8"/>
      <c r="B19" s="37"/>
      <c r="C19" s="40"/>
      <c r="D19" s="40"/>
      <c r="E19" s="431"/>
      <c r="F19" s="431"/>
      <c r="G19" s="42"/>
      <c r="H19" s="8"/>
      <c r="I19" s="37"/>
      <c r="J19" s="40"/>
      <c r="K19" s="40"/>
      <c r="L19" s="40"/>
      <c r="M19" s="431"/>
      <c r="N19" s="42"/>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row>
    <row r="20" spans="1:45">
      <c r="A20" s="8"/>
      <c r="B20" s="37"/>
      <c r="C20" s="40"/>
      <c r="D20" s="40"/>
      <c r="E20" s="431"/>
      <c r="F20" s="431"/>
      <c r="G20" s="42"/>
      <c r="H20" s="8"/>
      <c r="I20" s="37"/>
      <c r="J20" s="40"/>
      <c r="K20" s="40"/>
      <c r="L20" s="40"/>
      <c r="M20" s="431"/>
      <c r="N20" s="42"/>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row>
    <row r="21" spans="1:45">
      <c r="A21" s="8"/>
      <c r="B21" s="37"/>
      <c r="C21" s="40"/>
      <c r="D21" s="40"/>
      <c r="E21" s="431"/>
      <c r="F21" s="431"/>
      <c r="G21" s="42"/>
      <c r="H21" s="8"/>
      <c r="I21" s="37"/>
      <c r="J21" s="40"/>
      <c r="K21" s="40"/>
      <c r="L21" s="40"/>
      <c r="M21" s="431"/>
      <c r="N21" s="42"/>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row>
    <row r="22" spans="1:45">
      <c r="A22" s="8"/>
      <c r="B22" s="37"/>
      <c r="C22" s="40"/>
      <c r="D22" s="40"/>
      <c r="E22" s="431"/>
      <c r="F22" s="431"/>
      <c r="G22" s="42"/>
      <c r="H22" s="8"/>
      <c r="I22" s="37"/>
      <c r="J22" s="40"/>
      <c r="K22" s="40"/>
      <c r="L22" s="40"/>
      <c r="M22" s="431"/>
      <c r="N22" s="42"/>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row>
    <row r="23" spans="1:45">
      <c r="A23" s="8"/>
      <c r="B23" s="37"/>
      <c r="C23" s="40"/>
      <c r="D23" s="40"/>
      <c r="E23" s="431"/>
      <c r="F23" s="431"/>
      <c r="G23" s="42"/>
      <c r="H23" s="8"/>
      <c r="I23" s="37"/>
      <c r="J23" s="40"/>
      <c r="K23" s="40"/>
      <c r="L23" s="40"/>
      <c r="M23" s="431"/>
      <c r="N23" s="42"/>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row>
    <row r="24" spans="1:45">
      <c r="A24" s="8"/>
      <c r="B24" s="37"/>
      <c r="C24" s="40"/>
      <c r="D24" s="40"/>
      <c r="E24" s="431"/>
      <c r="F24" s="431"/>
      <c r="G24" s="42"/>
      <c r="H24" s="8"/>
      <c r="I24" s="37"/>
      <c r="J24" s="40"/>
      <c r="K24" s="40"/>
      <c r="L24" s="40"/>
      <c r="M24" s="431"/>
      <c r="N24" s="42"/>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row>
    <row r="25" spans="1:45">
      <c r="A25" s="8"/>
      <c r="B25" s="39"/>
      <c r="C25" s="48"/>
      <c r="D25" s="48"/>
      <c r="E25" s="432"/>
      <c r="F25" s="432"/>
      <c r="G25" s="43"/>
      <c r="H25" s="8"/>
      <c r="I25" s="39"/>
      <c r="J25" s="48"/>
      <c r="K25" s="48"/>
      <c r="L25" s="48"/>
      <c r="M25" s="432"/>
      <c r="N25" s="43"/>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row>
    <row r="26" spans="1:45">
      <c r="A26" s="8"/>
      <c r="B26" s="9"/>
      <c r="C26" s="9"/>
      <c r="D26" s="9"/>
      <c r="E26" s="9"/>
      <c r="F26" s="9"/>
      <c r="G26" s="9"/>
      <c r="H26" s="8"/>
      <c r="I26" s="9"/>
      <c r="J26" s="9"/>
      <c r="K26" s="9"/>
      <c r="L26" s="9"/>
      <c r="M26" s="9"/>
      <c r="N26" s="9"/>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row>
    <row r="27" spans="1:45">
      <c r="A27" s="8"/>
      <c r="B27" s="9"/>
      <c r="C27" s="9"/>
      <c r="D27" s="9"/>
      <c r="E27" s="9"/>
      <c r="F27" s="9"/>
      <c r="G27" s="9"/>
      <c r="H27" s="8"/>
      <c r="I27" s="9"/>
      <c r="J27" s="9"/>
      <c r="K27" s="9"/>
      <c r="L27" s="9"/>
      <c r="M27" s="9"/>
      <c r="N27" s="9"/>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row>
    <row r="28" spans="1:45">
      <c r="A28" s="8"/>
      <c r="B28" s="9"/>
      <c r="C28" s="9"/>
      <c r="D28" s="9"/>
      <c r="E28" s="9"/>
      <c r="F28" s="9"/>
      <c r="G28" s="9"/>
      <c r="H28" s="8"/>
      <c r="I28" s="9"/>
      <c r="J28" s="9"/>
      <c r="K28" s="9"/>
      <c r="L28" s="9"/>
      <c r="M28" s="9"/>
      <c r="N28" s="9"/>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row>
    <row r="29" spans="1:45">
      <c r="A29" s="8"/>
      <c r="B29" s="9"/>
      <c r="C29" s="9"/>
      <c r="D29" s="9"/>
      <c r="E29" s="9"/>
      <c r="F29" s="9"/>
      <c r="G29" s="9"/>
      <c r="H29" s="8"/>
      <c r="I29" s="9"/>
      <c r="J29" s="9"/>
      <c r="K29" s="9"/>
      <c r="L29" s="9"/>
      <c r="M29" s="9"/>
      <c r="N29" s="9"/>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row>
    <row r="30" spans="1:45">
      <c r="A30" s="8"/>
      <c r="B30" s="9"/>
      <c r="C30" s="9"/>
      <c r="D30" s="9"/>
      <c r="E30" s="9"/>
      <c r="F30" s="9"/>
      <c r="G30" s="9"/>
      <c r="H30" s="8"/>
      <c r="I30" s="9"/>
      <c r="J30" s="9"/>
      <c r="K30" s="9"/>
      <c r="L30" s="9"/>
      <c r="M30" s="9"/>
      <c r="N30" s="9"/>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row>
    <row r="31" spans="1:45">
      <c r="A31" s="8"/>
      <c r="B31" s="9"/>
      <c r="C31" s="9"/>
      <c r="D31" s="9"/>
      <c r="E31" s="9"/>
      <c r="F31" s="9"/>
      <c r="G31" s="9"/>
      <c r="H31" s="8"/>
      <c r="I31" s="9"/>
      <c r="J31" s="9"/>
      <c r="K31" s="9"/>
      <c r="L31" s="9"/>
      <c r="M31" s="9"/>
      <c r="N31" s="9"/>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row>
    <row r="32" spans="1:45">
      <c r="A32" s="8"/>
      <c r="B32" s="9"/>
      <c r="C32" s="9"/>
      <c r="D32" s="9"/>
      <c r="E32" s="9"/>
      <c r="F32" s="9"/>
      <c r="G32" s="9"/>
      <c r="H32" s="8"/>
      <c r="I32" s="9"/>
      <c r="J32" s="9"/>
      <c r="K32" s="9"/>
      <c r="L32" s="9"/>
      <c r="M32" s="9"/>
      <c r="N32" s="9"/>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row>
    <row r="33" spans="1:45">
      <c r="A33" s="8"/>
      <c r="B33" s="9"/>
      <c r="C33" s="9"/>
      <c r="D33" s="9"/>
      <c r="E33" s="9"/>
      <c r="F33" s="9"/>
      <c r="G33" s="9"/>
      <c r="H33" s="8"/>
      <c r="I33" s="9"/>
      <c r="J33" s="9"/>
      <c r="K33" s="9"/>
      <c r="L33" s="9"/>
      <c r="M33" s="9"/>
      <c r="N33" s="9"/>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row>
    <row r="34" spans="1:45">
      <c r="A34" s="8"/>
      <c r="B34" s="9"/>
      <c r="C34" s="9"/>
      <c r="D34" s="9"/>
      <c r="E34" s="9"/>
      <c r="F34" s="9"/>
      <c r="G34" s="9"/>
      <c r="H34" s="8"/>
      <c r="I34" s="9"/>
      <c r="J34" s="9"/>
      <c r="K34" s="9"/>
      <c r="L34" s="9"/>
      <c r="M34" s="9"/>
      <c r="N34" s="9"/>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row>
    <row r="35" spans="1:45">
      <c r="A35" s="8"/>
      <c r="B35" s="9"/>
      <c r="C35" s="9"/>
      <c r="D35" s="9"/>
      <c r="E35" s="9"/>
      <c r="F35" s="9"/>
      <c r="G35" s="9"/>
      <c r="H35" s="8"/>
      <c r="I35" s="9"/>
      <c r="J35" s="9"/>
      <c r="K35" s="9"/>
      <c r="L35" s="9"/>
      <c r="M35" s="9"/>
      <c r="N35" s="9"/>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row>
    <row r="36" spans="1:45">
      <c r="A36" s="8"/>
      <c r="B36" s="9"/>
      <c r="C36" s="9"/>
      <c r="D36" s="9"/>
      <c r="E36" s="9"/>
      <c r="F36" s="9"/>
      <c r="G36" s="9"/>
      <c r="H36" s="8"/>
      <c r="I36" s="9"/>
      <c r="J36" s="9"/>
      <c r="K36" s="9"/>
      <c r="L36" s="9"/>
      <c r="M36" s="9"/>
      <c r="N36" s="9"/>
      <c r="O36" s="9"/>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row>
    <row r="37" spans="1:45">
      <c r="A37" s="8"/>
      <c r="B37" s="9"/>
      <c r="C37" s="9"/>
      <c r="D37" s="9"/>
      <c r="E37" s="9"/>
      <c r="F37" s="9"/>
      <c r="G37" s="9"/>
      <c r="H37" s="8"/>
      <c r="I37" s="9"/>
      <c r="J37" s="9"/>
      <c r="K37" s="9"/>
      <c r="L37" s="9"/>
      <c r="M37" s="9"/>
      <c r="N37" s="9"/>
      <c r="O37" s="9"/>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row>
    <row r="38" spans="1:45">
      <c r="A38" s="8"/>
      <c r="B38" s="9"/>
      <c r="C38" s="9"/>
      <c r="D38" s="9"/>
      <c r="E38" s="9"/>
      <c r="F38" s="9"/>
      <c r="G38" s="9"/>
      <c r="H38" s="8"/>
      <c r="I38" s="9"/>
      <c r="J38" s="9"/>
      <c r="K38" s="9"/>
      <c r="L38" s="9"/>
      <c r="M38" s="9"/>
      <c r="N38" s="9"/>
      <c r="O38" s="9"/>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row>
    <row r="39" spans="1:45">
      <c r="A39" s="8"/>
      <c r="B39" s="9"/>
      <c r="C39" s="9"/>
      <c r="D39" s="9"/>
      <c r="E39" s="9"/>
      <c r="F39" s="9"/>
      <c r="G39" s="9"/>
      <c r="H39" s="8"/>
      <c r="I39" s="9"/>
      <c r="J39" s="9"/>
      <c r="K39" s="9"/>
      <c r="L39" s="9"/>
      <c r="M39" s="9"/>
      <c r="N39" s="9"/>
      <c r="O39" s="9"/>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row>
    <row r="40" spans="1:45">
      <c r="A40" s="8"/>
      <c r="B40" s="9"/>
      <c r="C40" s="9"/>
      <c r="D40" s="9"/>
      <c r="E40" s="9"/>
      <c r="F40" s="9"/>
      <c r="G40" s="9"/>
      <c r="H40" s="8"/>
      <c r="I40" s="9"/>
      <c r="J40" s="9"/>
      <c r="K40" s="9"/>
      <c r="L40" s="9"/>
      <c r="M40" s="9"/>
      <c r="N40" s="9"/>
      <c r="O40" s="9"/>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row>
    <row r="41" spans="1:45">
      <c r="A41" s="8"/>
      <c r="B41" s="9"/>
      <c r="C41" s="9"/>
      <c r="D41" s="9"/>
      <c r="E41" s="9"/>
      <c r="F41" s="9"/>
      <c r="G41" s="9"/>
      <c r="H41" s="8"/>
      <c r="I41" s="9"/>
      <c r="J41" s="9"/>
      <c r="K41" s="9"/>
      <c r="L41" s="9"/>
      <c r="M41" s="9"/>
      <c r="N41" s="9"/>
      <c r="O41" s="9"/>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row>
    <row r="42" spans="1:45">
      <c r="A42" s="8"/>
      <c r="B42" s="9"/>
      <c r="C42" s="9"/>
      <c r="D42" s="9"/>
      <c r="E42" s="9"/>
      <c r="F42" s="9"/>
      <c r="G42" s="9"/>
      <c r="H42" s="9"/>
      <c r="I42" s="9"/>
      <c r="J42" s="9"/>
      <c r="K42" s="9"/>
      <c r="L42" s="9"/>
      <c r="M42" s="9"/>
      <c r="N42" s="9"/>
      <c r="O42" s="9"/>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row>
    <row r="43" spans="1:45">
      <c r="A43" s="8"/>
      <c r="B43" s="9"/>
      <c r="C43" s="9"/>
      <c r="D43" s="9"/>
      <c r="E43" s="9"/>
      <c r="F43" s="9"/>
      <c r="G43" s="9"/>
      <c r="H43" s="9"/>
      <c r="I43" s="9"/>
      <c r="J43" s="9"/>
      <c r="K43" s="9"/>
      <c r="L43" s="9"/>
      <c r="M43" s="9"/>
      <c r="N43" s="9"/>
      <c r="O43" s="9"/>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row>
    <row r="44" spans="1:45">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row>
    <row r="45" spans="1:4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row>
    <row r="46" spans="1:4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row>
    <row r="47" spans="1:4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row>
    <row r="48" spans="1:4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row>
    <row r="49" spans="1:4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row>
    <row r="50" spans="1:4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row>
    <row r="51" spans="1:4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row>
    <row r="52" spans="1:45">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row>
    <row r="53" spans="1:4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row>
    <row r="54" spans="1:45">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row>
    <row r="55" spans="1:45">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row>
    <row r="56" spans="1:4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row>
  </sheetData>
  <mergeCells count="3">
    <mergeCell ref="B3:D3"/>
    <mergeCell ref="C4:D4"/>
    <mergeCell ref="C5:D5"/>
  </mergeCells>
  <hyperlinks>
    <hyperlink ref="B1" location="Contents!A1" display="Back to Contents" xr:uid="{76C5A38B-3585-4FCE-ABD1-6B60B0DEC9A6}"/>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DA143-8E31-4F91-B330-1CDB9F0D642E}">
  <sheetPr>
    <tabColor rgb="FFE2EFDA"/>
  </sheetPr>
  <dimension ref="A1:AZ65"/>
  <sheetViews>
    <sheetView showGridLines="0" zoomScale="80" zoomScaleNormal="80" workbookViewId="0">
      <selection activeCell="C5" sqref="C5:D5"/>
    </sheetView>
  </sheetViews>
  <sheetFormatPr defaultColWidth="8.7109375" defaultRowHeight="14.1"/>
  <cols>
    <col min="1" max="1" width="8.7109375" style="2" customWidth="1"/>
    <col min="2" max="2" width="20.7109375" style="2" customWidth="1"/>
    <col min="3" max="3" width="25.28515625" style="2" customWidth="1"/>
    <col min="4" max="4" width="20.7109375" style="2" customWidth="1"/>
    <col min="5" max="5" width="5.7109375" style="2" hidden="1" customWidth="1"/>
    <col min="6" max="6" width="9.140625" style="2" hidden="1" customWidth="1"/>
    <col min="7" max="7" width="6.7109375" style="2" hidden="1" customWidth="1"/>
    <col min="8" max="8" width="9.28515625" style="2" hidden="1" customWidth="1"/>
    <col min="9" max="9" width="7.5703125" style="2" customWidth="1"/>
    <col min="10" max="10" width="35.85546875" style="2" customWidth="1"/>
    <col min="11" max="11" width="29.42578125" style="2" customWidth="1"/>
    <col min="12" max="12" width="25.5703125" style="2" customWidth="1"/>
    <col min="13" max="16384" width="8.7109375" style="2"/>
  </cols>
  <sheetData>
    <row r="1" spans="1:52" s="8" customFormat="1">
      <c r="B1" s="302" t="s">
        <v>58</v>
      </c>
    </row>
    <row r="2" spans="1:52" ht="14.45" thickBot="1">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row>
    <row r="3" spans="1:52" ht="18.600000000000001" thickBot="1">
      <c r="A3" s="8"/>
      <c r="B3" s="687" t="s">
        <v>91</v>
      </c>
      <c r="C3" s="695"/>
      <c r="D3" s="688"/>
      <c r="E3" s="8"/>
      <c r="F3" s="10"/>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row>
    <row r="4" spans="1:52" ht="14.45">
      <c r="A4" s="8"/>
      <c r="B4" s="36" t="s">
        <v>1</v>
      </c>
      <c r="C4" s="903" t="str">
        <f>Guidance!C4</f>
        <v>AD0091</v>
      </c>
      <c r="D4" s="904"/>
      <c r="E4" s="8"/>
      <c r="F4" s="696"/>
      <c r="G4" s="696"/>
      <c r="H4" s="696"/>
      <c r="I4" s="697"/>
      <c r="J4" s="698"/>
      <c r="K4" s="698"/>
      <c r="L4" s="698"/>
      <c r="M4" s="698"/>
      <c r="N4" s="698"/>
      <c r="O4" s="698"/>
      <c r="P4" s="698"/>
      <c r="Q4" s="698"/>
      <c r="R4" s="69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row>
    <row r="5" spans="1:52" ht="15" thickBot="1">
      <c r="A5" s="8"/>
      <c r="B5" s="15" t="s">
        <v>3</v>
      </c>
      <c r="C5" s="905"/>
      <c r="D5" s="906"/>
      <c r="E5" s="8"/>
      <c r="F5" s="696"/>
      <c r="G5" s="696"/>
      <c r="H5" s="696"/>
      <c r="I5" s="697"/>
      <c r="J5" s="698"/>
      <c r="K5" s="698"/>
      <c r="L5" s="698"/>
      <c r="M5" s="698"/>
      <c r="N5" s="698"/>
      <c r="O5" s="698"/>
      <c r="P5" s="698"/>
      <c r="Q5" s="698"/>
      <c r="R5" s="69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row>
    <row r="6" spans="1:52" ht="14.45">
      <c r="A6" s="8"/>
      <c r="B6" s="1"/>
      <c r="C6" s="420"/>
      <c r="D6" s="420"/>
      <c r="E6" s="8"/>
      <c r="F6" s="693"/>
      <c r="G6" s="693"/>
      <c r="H6" s="693"/>
      <c r="I6" s="693"/>
      <c r="J6" s="694"/>
      <c r="K6" s="694"/>
      <c r="L6" s="694"/>
      <c r="M6" s="694"/>
      <c r="N6" s="694"/>
      <c r="O6" s="694"/>
      <c r="P6" s="694"/>
      <c r="Q6" s="694"/>
      <c r="R6" s="694"/>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row>
    <row r="7" spans="1:52" ht="14.45">
      <c r="A7" s="8"/>
      <c r="B7" s="451" t="s">
        <v>92</v>
      </c>
      <c r="C7" s="452"/>
      <c r="D7" s="452"/>
      <c r="E7" s="452"/>
      <c r="F7" s="452"/>
      <c r="G7" s="452"/>
      <c r="H7" s="452"/>
      <c r="I7" s="452"/>
      <c r="J7" s="452"/>
      <c r="K7" s="452"/>
      <c r="L7" s="453"/>
      <c r="M7" s="694"/>
      <c r="N7" s="694"/>
      <c r="O7" s="694"/>
      <c r="P7" s="694"/>
      <c r="Q7" s="694"/>
      <c r="R7" s="694"/>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row>
    <row r="8" spans="1:52" ht="14.45">
      <c r="A8" s="8"/>
      <c r="B8" s="463" t="s">
        <v>93</v>
      </c>
      <c r="C8" s="464"/>
      <c r="D8" s="464"/>
      <c r="E8" s="464"/>
      <c r="F8" s="464"/>
      <c r="G8" s="464"/>
      <c r="H8" s="464"/>
      <c r="I8" s="464"/>
      <c r="J8" s="464"/>
      <c r="K8" s="464"/>
      <c r="L8" s="465"/>
      <c r="M8" s="694"/>
      <c r="N8" s="694"/>
      <c r="O8" s="694"/>
      <c r="P8" s="694"/>
      <c r="Q8" s="694"/>
      <c r="R8" s="694"/>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row>
    <row r="9" spans="1:52" ht="14.45">
      <c r="A9" s="8"/>
      <c r="B9" s="454" t="s">
        <v>94</v>
      </c>
      <c r="C9" s="455"/>
      <c r="D9" s="455"/>
      <c r="E9" s="455"/>
      <c r="F9" s="455"/>
      <c r="G9" s="455"/>
      <c r="H9" s="455"/>
      <c r="I9" s="455"/>
      <c r="J9" s="455"/>
      <c r="K9" s="455"/>
      <c r="L9" s="456"/>
      <c r="M9" s="694"/>
      <c r="N9" s="694"/>
      <c r="O9" s="694"/>
      <c r="P9" s="694"/>
      <c r="Q9" s="694"/>
      <c r="R9" s="694"/>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ht="14.45" thickBot="1">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row>
    <row r="11" spans="1:52" s="1" customFormat="1" ht="14.45" thickBot="1">
      <c r="A11" s="9"/>
      <c r="B11" s="932" t="s">
        <v>95</v>
      </c>
      <c r="C11" s="933"/>
      <c r="D11" s="933"/>
      <c r="E11" s="933"/>
      <c r="F11" s="933"/>
      <c r="G11" s="933"/>
      <c r="H11" s="934"/>
      <c r="I11" s="9"/>
      <c r="J11" s="739" t="s">
        <v>96</v>
      </c>
      <c r="K11" s="740"/>
      <c r="L11" s="741"/>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row>
    <row r="12" spans="1:52" ht="56.45" thickBot="1">
      <c r="A12" s="8"/>
      <c r="B12" s="565" t="s">
        <v>97</v>
      </c>
      <c r="C12" s="434" t="s">
        <v>98</v>
      </c>
      <c r="D12" s="433" t="s">
        <v>99</v>
      </c>
      <c r="E12" s="435" t="s">
        <v>100</v>
      </c>
      <c r="F12" s="435" t="s">
        <v>101</v>
      </c>
      <c r="G12" s="435" t="s">
        <v>102</v>
      </c>
      <c r="H12" s="566" t="s">
        <v>103</v>
      </c>
      <c r="I12" s="53"/>
      <c r="J12" s="436" t="s">
        <v>104</v>
      </c>
      <c r="K12" s="437" t="s">
        <v>105</v>
      </c>
      <c r="L12" s="438" t="s">
        <v>106</v>
      </c>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row>
    <row r="13" spans="1:52" ht="14.45">
      <c r="A13" s="8"/>
      <c r="B13" s="567"/>
      <c r="C13" s="51"/>
      <c r="D13" s="44"/>
      <c r="E13" s="46"/>
      <c r="F13" s="46"/>
      <c r="G13" s="46"/>
      <c r="H13" s="568"/>
      <c r="I13" s="8"/>
      <c r="J13" s="44"/>
      <c r="K13" s="46"/>
      <c r="L13" s="67"/>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row>
    <row r="14" spans="1:52" ht="14.45">
      <c r="A14" s="8"/>
      <c r="B14" s="569"/>
      <c r="C14" s="38"/>
      <c r="D14" s="37"/>
      <c r="E14" s="40"/>
      <c r="F14" s="40"/>
      <c r="G14" s="40"/>
      <c r="H14" s="570"/>
      <c r="I14" s="8"/>
      <c r="J14" s="37"/>
      <c r="K14" s="50"/>
      <c r="L14" s="6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row>
    <row r="15" spans="1:52" ht="14.45">
      <c r="A15" s="8"/>
      <c r="B15" s="569"/>
      <c r="C15" s="42"/>
      <c r="D15" s="37"/>
      <c r="E15" s="40"/>
      <c r="F15" s="40"/>
      <c r="G15" s="40"/>
      <c r="H15" s="570"/>
      <c r="I15" s="8"/>
      <c r="J15" s="37"/>
      <c r="K15" s="50"/>
      <c r="L15" s="6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row>
    <row r="16" spans="1:52" ht="14.45">
      <c r="A16" s="8"/>
      <c r="B16" s="569"/>
      <c r="C16" s="42"/>
      <c r="D16" s="37"/>
      <c r="E16" s="40"/>
      <c r="F16" s="40"/>
      <c r="G16" s="40"/>
      <c r="H16" s="570"/>
      <c r="I16" s="8"/>
      <c r="J16" s="37"/>
      <c r="K16" s="50"/>
      <c r="L16" s="6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row>
    <row r="17" spans="1:52" ht="14.45">
      <c r="A17" s="8"/>
      <c r="B17" s="569"/>
      <c r="C17" s="42"/>
      <c r="D17" s="37"/>
      <c r="E17" s="40"/>
      <c r="F17" s="40"/>
      <c r="G17" s="40"/>
      <c r="H17" s="570"/>
      <c r="I17" s="8"/>
      <c r="J17" s="37"/>
      <c r="K17" s="50"/>
      <c r="L17" s="6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row>
    <row r="18" spans="1:52" ht="14.45">
      <c r="A18" s="8"/>
      <c r="B18" s="569"/>
      <c r="C18" s="42"/>
      <c r="D18" s="37"/>
      <c r="E18" s="40"/>
      <c r="F18" s="40"/>
      <c r="G18" s="40"/>
      <c r="H18" s="570"/>
      <c r="I18" s="8"/>
      <c r="J18" s="37"/>
      <c r="K18" s="50"/>
      <c r="L18" s="6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row>
    <row r="19" spans="1:52" ht="14.45">
      <c r="A19" s="8"/>
      <c r="B19" s="569"/>
      <c r="C19" s="42"/>
      <c r="D19" s="37"/>
      <c r="E19" s="40"/>
      <c r="F19" s="40"/>
      <c r="G19" s="40"/>
      <c r="H19" s="570"/>
      <c r="I19" s="8"/>
      <c r="J19" s="37"/>
      <c r="K19" s="50"/>
      <c r="L19" s="6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row>
    <row r="20" spans="1:52" ht="14.45">
      <c r="A20" s="8"/>
      <c r="B20" s="569"/>
      <c r="C20" s="42"/>
      <c r="D20" s="37"/>
      <c r="E20" s="40"/>
      <c r="F20" s="40"/>
      <c r="G20" s="40"/>
      <c r="H20" s="570"/>
      <c r="I20" s="8"/>
      <c r="J20" s="37"/>
      <c r="K20" s="50"/>
      <c r="L20" s="6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row>
    <row r="21" spans="1:52" ht="14.45">
      <c r="A21" s="8"/>
      <c r="B21" s="569"/>
      <c r="C21" s="42"/>
      <c r="D21" s="37"/>
      <c r="E21" s="40"/>
      <c r="F21" s="40"/>
      <c r="G21" s="40"/>
      <c r="H21" s="570"/>
      <c r="I21" s="8"/>
      <c r="J21" s="37"/>
      <c r="K21" s="50"/>
      <c r="L21" s="6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row>
    <row r="22" spans="1:52" ht="14.45">
      <c r="A22" s="8"/>
      <c r="B22" s="569"/>
      <c r="C22" s="42"/>
      <c r="D22" s="37"/>
      <c r="E22" s="40"/>
      <c r="F22" s="40"/>
      <c r="G22" s="40"/>
      <c r="H22" s="570"/>
      <c r="I22" s="8"/>
      <c r="J22" s="37"/>
      <c r="K22" s="50"/>
      <c r="L22" s="6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row>
    <row r="23" spans="1:52" ht="14.45">
      <c r="A23" s="8"/>
      <c r="B23" s="569"/>
      <c r="C23" s="42"/>
      <c r="D23" s="37"/>
      <c r="E23" s="40"/>
      <c r="F23" s="40"/>
      <c r="G23" s="40"/>
      <c r="H23" s="570"/>
      <c r="I23" s="8"/>
      <c r="J23" s="37"/>
      <c r="K23" s="50"/>
      <c r="L23" s="6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row>
    <row r="24" spans="1:52" ht="14.45">
      <c r="A24" s="8"/>
      <c r="B24" s="569"/>
      <c r="C24" s="42"/>
      <c r="D24" s="37"/>
      <c r="E24" s="40"/>
      <c r="F24" s="40"/>
      <c r="G24" s="40"/>
      <c r="H24" s="570"/>
      <c r="I24" s="8"/>
      <c r="J24" s="37"/>
      <c r="K24" s="50"/>
      <c r="L24" s="6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row>
    <row r="25" spans="1:52" ht="14.45">
      <c r="A25" s="8"/>
      <c r="B25" s="569"/>
      <c r="C25" s="42"/>
      <c r="D25" s="37"/>
      <c r="E25" s="40"/>
      <c r="F25" s="40"/>
      <c r="G25" s="40"/>
      <c r="H25" s="570"/>
      <c r="I25" s="8"/>
      <c r="J25" s="37"/>
      <c r="K25" s="50"/>
      <c r="L25" s="6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2" ht="14.45">
      <c r="A26" s="8"/>
      <c r="B26" s="569"/>
      <c r="C26" s="42"/>
      <c r="D26" s="37"/>
      <c r="E26" s="40"/>
      <c r="F26" s="40"/>
      <c r="G26" s="40"/>
      <c r="H26" s="570"/>
      <c r="I26" s="8"/>
      <c r="J26" s="37"/>
      <c r="K26" s="50"/>
      <c r="L26" s="6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row>
    <row r="27" spans="1:52" ht="14.45">
      <c r="A27" s="8"/>
      <c r="B27" s="571"/>
      <c r="C27" s="572"/>
      <c r="D27" s="573"/>
      <c r="E27" s="574"/>
      <c r="F27" s="574"/>
      <c r="G27" s="574"/>
      <c r="H27" s="575"/>
      <c r="I27" s="8"/>
      <c r="J27" s="39"/>
      <c r="K27" s="66"/>
      <c r="L27" s="69"/>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row>
    <row r="28" spans="1:52">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row>
    <row r="29" spans="1:52">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row>
    <row r="30" spans="1:52">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row>
    <row r="31" spans="1:5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row>
    <row r="32" spans="1:52">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row>
    <row r="33" spans="1:52">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row>
    <row r="34" spans="1:52">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row>
    <row r="35" spans="1:52">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row>
    <row r="36" spans="1:52">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row>
    <row r="37" spans="1:52">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row>
    <row r="38" spans="1:5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row>
    <row r="39" spans="1:52">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row>
    <row r="40" spans="1:52">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row>
    <row r="41" spans="1:52">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row>
    <row r="42" spans="1:52">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row>
    <row r="43" spans="1:52">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row>
    <row r="44" spans="1:52">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row>
    <row r="45" spans="1:52">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row>
    <row r="46" spans="1:52">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row>
    <row r="47" spans="1:5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row>
    <row r="48" spans="1:52">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row>
    <row r="49" spans="1:52">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row>
    <row r="50" spans="1:52">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row>
    <row r="51" spans="1:5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row>
    <row r="52" spans="1:52">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row>
    <row r="53" spans="1:5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row>
    <row r="54" spans="1:52">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row>
    <row r="55" spans="1:52">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row>
    <row r="56" spans="1:52">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row>
    <row r="57" spans="1:52">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row>
    <row r="58" spans="1:52">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row>
    <row r="59" spans="1:52">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row>
    <row r="60" spans="1:52">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row>
    <row r="61" spans="1:52">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row>
    <row r="62" spans="1:52">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row>
    <row r="63" spans="1:52">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row>
    <row r="64" spans="1:52">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row>
    <row r="65" spans="1:52">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row>
  </sheetData>
  <mergeCells count="3">
    <mergeCell ref="B11:H11"/>
    <mergeCell ref="C4:D4"/>
    <mergeCell ref="C5:D5"/>
  </mergeCells>
  <hyperlinks>
    <hyperlink ref="B1" location="Contents!A1" display="Back to Contents" xr:uid="{E2ABF26E-88E6-499D-BF41-CEBFF23542B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2EFDA"/>
  </sheetPr>
  <dimension ref="A1:Z64"/>
  <sheetViews>
    <sheetView showGridLines="0" zoomScale="80" zoomScaleNormal="80" workbookViewId="0">
      <selection activeCell="C5" sqref="C5:D5"/>
    </sheetView>
  </sheetViews>
  <sheetFormatPr defaultColWidth="8.7109375" defaultRowHeight="14.1"/>
  <cols>
    <col min="1" max="1" width="8.7109375" style="2" customWidth="1"/>
    <col min="2" max="2" width="30.28515625" style="2" customWidth="1"/>
    <col min="3" max="3" width="43.85546875" style="2" customWidth="1"/>
    <col min="4" max="4" width="40.7109375" style="2" customWidth="1"/>
    <col min="5" max="16384" width="8.7109375" style="2"/>
  </cols>
  <sheetData>
    <row r="1" spans="1:26" s="8" customFormat="1">
      <c r="B1" s="302" t="s">
        <v>58</v>
      </c>
    </row>
    <row r="2" spans="1:26" ht="14.45" thickBot="1">
      <c r="A2" s="8"/>
      <c r="B2" s="8"/>
      <c r="C2" s="8"/>
      <c r="D2" s="8"/>
      <c r="E2" s="8"/>
      <c r="F2" s="8"/>
      <c r="G2" s="8"/>
      <c r="H2" s="8"/>
      <c r="I2" s="8"/>
      <c r="J2" s="8"/>
      <c r="K2" s="8"/>
      <c r="L2" s="8"/>
      <c r="M2" s="8"/>
      <c r="N2" s="8"/>
      <c r="O2" s="8"/>
      <c r="P2" s="8"/>
      <c r="Q2" s="8"/>
      <c r="R2" s="8"/>
      <c r="S2" s="8"/>
      <c r="T2" s="8"/>
      <c r="U2" s="8"/>
      <c r="V2" s="8"/>
      <c r="W2" s="8"/>
      <c r="X2" s="8"/>
      <c r="Y2" s="8"/>
      <c r="Z2" s="8"/>
    </row>
    <row r="3" spans="1:26" ht="18.600000000000001" thickBot="1">
      <c r="A3" s="8"/>
      <c r="B3" s="927" t="s">
        <v>107</v>
      </c>
      <c r="C3" s="928"/>
      <c r="D3" s="929"/>
      <c r="E3" s="8"/>
      <c r="F3" s="8"/>
      <c r="G3" s="8"/>
      <c r="H3" s="8"/>
      <c r="I3" s="8"/>
      <c r="J3" s="8"/>
      <c r="K3" s="8"/>
      <c r="L3" s="8"/>
      <c r="M3" s="8"/>
      <c r="N3" s="8"/>
      <c r="O3" s="8"/>
      <c r="P3" s="8"/>
      <c r="Q3" s="8"/>
      <c r="R3" s="8"/>
      <c r="S3" s="8"/>
      <c r="T3" s="8"/>
      <c r="U3" s="8"/>
      <c r="V3" s="8"/>
      <c r="W3" s="8"/>
      <c r="X3" s="8"/>
      <c r="Y3" s="8"/>
      <c r="Z3" s="8"/>
    </row>
    <row r="4" spans="1:26">
      <c r="A4" s="8"/>
      <c r="B4" s="808" t="s">
        <v>1</v>
      </c>
      <c r="C4" s="935" t="str">
        <f>Guidance!C4</f>
        <v>AD0091</v>
      </c>
      <c r="D4" s="936"/>
      <c r="E4" s="8"/>
      <c r="F4" s="8"/>
      <c r="G4" s="8"/>
      <c r="H4" s="8"/>
      <c r="I4" s="8"/>
      <c r="J4" s="8"/>
      <c r="K4" s="8"/>
      <c r="L4" s="8"/>
      <c r="M4" s="8"/>
      <c r="N4" s="8"/>
      <c r="O4" s="8"/>
      <c r="P4" s="8"/>
      <c r="Q4" s="8"/>
      <c r="R4" s="8"/>
      <c r="S4" s="8"/>
      <c r="T4" s="8"/>
      <c r="U4" s="8"/>
      <c r="V4" s="8"/>
      <c r="W4" s="8"/>
      <c r="X4" s="8"/>
      <c r="Y4" s="8"/>
      <c r="Z4" s="8"/>
    </row>
    <row r="5" spans="1:26" ht="14.45" thickBot="1">
      <c r="A5" s="8"/>
      <c r="B5" s="691" t="s">
        <v>3</v>
      </c>
      <c r="C5" s="905"/>
      <c r="D5" s="906"/>
      <c r="E5" s="8"/>
      <c r="F5" s="8"/>
      <c r="G5" s="8"/>
      <c r="H5" s="8"/>
      <c r="I5" s="8"/>
      <c r="J5" s="8"/>
      <c r="K5" s="8"/>
      <c r="L5" s="8"/>
      <c r="M5" s="8"/>
      <c r="N5" s="8"/>
      <c r="O5" s="8"/>
      <c r="P5" s="8"/>
      <c r="Q5" s="8"/>
      <c r="R5" s="8"/>
      <c r="S5" s="8"/>
      <c r="T5" s="8"/>
      <c r="U5" s="8"/>
      <c r="V5" s="8"/>
      <c r="W5" s="8"/>
      <c r="X5" s="8"/>
      <c r="Y5" s="8"/>
      <c r="Z5" s="8"/>
    </row>
    <row r="6" spans="1:26" ht="14.45">
      <c r="A6" s="8"/>
      <c r="B6" s="1"/>
      <c r="C6" s="420"/>
      <c r="D6" s="420"/>
      <c r="E6" s="8"/>
      <c r="F6" s="8"/>
      <c r="G6" s="8"/>
      <c r="H6" s="8"/>
      <c r="I6" s="8"/>
      <c r="J6" s="8"/>
      <c r="K6" s="8"/>
      <c r="L6" s="8"/>
      <c r="M6" s="8"/>
      <c r="N6" s="8"/>
      <c r="O6" s="8"/>
      <c r="P6" s="8"/>
      <c r="Q6" s="8"/>
      <c r="R6" s="8"/>
      <c r="S6" s="8"/>
      <c r="T6" s="8"/>
      <c r="U6" s="8"/>
      <c r="V6" s="8"/>
      <c r="W6" s="8"/>
      <c r="X6" s="8"/>
      <c r="Y6" s="8"/>
      <c r="Z6" s="8"/>
    </row>
    <row r="7" spans="1:26">
      <c r="A7" s="8"/>
      <c r="B7" s="689" t="s">
        <v>108</v>
      </c>
      <c r="C7" s="466"/>
      <c r="D7" s="467"/>
      <c r="E7" s="8"/>
      <c r="F7" s="8"/>
      <c r="G7" s="8"/>
      <c r="H7" s="8"/>
      <c r="I7" s="8"/>
      <c r="J7" s="8"/>
      <c r="K7" s="8"/>
      <c r="L7" s="8"/>
      <c r="M7" s="8"/>
      <c r="N7" s="8"/>
      <c r="O7" s="8"/>
      <c r="P7" s="8"/>
      <c r="Q7" s="8"/>
      <c r="R7" s="8"/>
      <c r="S7" s="8"/>
      <c r="T7" s="8"/>
      <c r="U7" s="8"/>
      <c r="V7" s="8"/>
      <c r="W7" s="8"/>
      <c r="X7" s="8"/>
      <c r="Y7" s="8"/>
      <c r="Z7" s="8"/>
    </row>
    <row r="8" spans="1:26">
      <c r="A8" s="8"/>
      <c r="B8" s="690" t="s">
        <v>109</v>
      </c>
      <c r="C8" s="468"/>
      <c r="D8" s="469"/>
      <c r="E8" s="8"/>
      <c r="F8" s="8"/>
      <c r="G8" s="8"/>
      <c r="H8" s="8"/>
      <c r="I8" s="8"/>
      <c r="J8" s="8"/>
      <c r="K8" s="8"/>
      <c r="L8" s="8"/>
      <c r="M8" s="8"/>
      <c r="N8" s="8"/>
      <c r="O8" s="8"/>
      <c r="P8" s="8"/>
      <c r="Q8" s="8"/>
      <c r="R8" s="8"/>
      <c r="S8" s="8"/>
      <c r="T8" s="8"/>
      <c r="U8" s="8"/>
      <c r="V8" s="8"/>
      <c r="W8" s="8"/>
      <c r="X8" s="8"/>
      <c r="Y8" s="8"/>
      <c r="Z8" s="8"/>
    </row>
    <row r="9" spans="1:26" ht="14.45" thickBot="1">
      <c r="A9" s="8"/>
      <c r="B9" s="8"/>
      <c r="C9" s="8"/>
      <c r="D9" s="8"/>
      <c r="E9" s="8"/>
      <c r="F9" s="8"/>
      <c r="G9" s="8"/>
      <c r="H9" s="8"/>
      <c r="I9" s="8"/>
      <c r="J9" s="8"/>
      <c r="K9" s="8"/>
      <c r="L9" s="8"/>
      <c r="M9" s="8"/>
      <c r="N9" s="8"/>
      <c r="O9" s="8"/>
      <c r="P9" s="8"/>
      <c r="Q9" s="8"/>
      <c r="R9" s="8"/>
      <c r="S9" s="8"/>
      <c r="T9" s="8"/>
      <c r="U9" s="8"/>
      <c r="V9" s="8"/>
      <c r="W9" s="8"/>
      <c r="X9" s="8"/>
      <c r="Y9" s="8"/>
      <c r="Z9" s="8"/>
    </row>
    <row r="10" spans="1:26" ht="14.45" thickBot="1">
      <c r="A10" s="8"/>
      <c r="B10" s="736" t="s">
        <v>110</v>
      </c>
      <c r="C10" s="737"/>
      <c r="D10" s="738"/>
      <c r="E10" s="8"/>
      <c r="F10" s="8"/>
      <c r="G10" s="8"/>
      <c r="H10" s="8"/>
      <c r="I10" s="8"/>
      <c r="J10" s="8"/>
      <c r="K10" s="8"/>
      <c r="L10" s="8"/>
      <c r="M10" s="8"/>
      <c r="N10" s="8"/>
      <c r="O10" s="8"/>
      <c r="P10" s="8"/>
      <c r="Q10" s="8"/>
      <c r="R10" s="8"/>
      <c r="S10" s="8"/>
      <c r="T10" s="8"/>
      <c r="U10" s="8"/>
      <c r="V10" s="8"/>
      <c r="W10" s="8"/>
      <c r="X10" s="8"/>
      <c r="Y10" s="8"/>
      <c r="Z10" s="8"/>
    </row>
    <row r="11" spans="1:26" ht="14.45" thickBot="1">
      <c r="A11" s="8"/>
      <c r="B11" s="54" t="s">
        <v>111</v>
      </c>
      <c r="C11" s="55" t="s">
        <v>112</v>
      </c>
      <c r="D11" s="56" t="s">
        <v>113</v>
      </c>
      <c r="E11" s="8"/>
      <c r="F11" s="8"/>
      <c r="G11" s="8"/>
      <c r="H11" s="8"/>
      <c r="I11" s="8"/>
      <c r="J11" s="8"/>
      <c r="K11" s="8"/>
      <c r="L11" s="8"/>
      <c r="M11" s="8"/>
      <c r="N11" s="8"/>
      <c r="O11" s="8"/>
      <c r="P11" s="8"/>
      <c r="Q11" s="8"/>
      <c r="R11" s="8"/>
      <c r="S11" s="8"/>
      <c r="T11" s="8"/>
      <c r="U11" s="8"/>
      <c r="V11" s="8"/>
      <c r="W11" s="8"/>
      <c r="X11" s="8"/>
      <c r="Y11" s="8"/>
      <c r="Z11" s="8"/>
    </row>
    <row r="12" spans="1:26">
      <c r="A12" s="8"/>
      <c r="B12" s="4"/>
      <c r="C12" s="57"/>
      <c r="D12" s="58"/>
      <c r="E12" s="8"/>
      <c r="F12" s="8"/>
      <c r="G12" s="8"/>
      <c r="H12" s="8"/>
      <c r="I12" s="8"/>
      <c r="J12" s="8"/>
      <c r="K12" s="8"/>
      <c r="L12" s="8"/>
      <c r="M12" s="8"/>
      <c r="N12" s="8"/>
      <c r="O12" s="8"/>
      <c r="P12" s="8"/>
      <c r="Q12" s="8"/>
      <c r="R12" s="8"/>
      <c r="S12" s="8"/>
      <c r="T12" s="8"/>
      <c r="U12" s="8"/>
      <c r="V12" s="8"/>
      <c r="W12" s="8"/>
      <c r="X12" s="8"/>
      <c r="Y12" s="8"/>
      <c r="Z12" s="8"/>
    </row>
    <row r="13" spans="1:26">
      <c r="A13" s="8"/>
      <c r="B13" s="5"/>
      <c r="C13" s="59"/>
      <c r="D13" s="60"/>
      <c r="E13" s="8"/>
      <c r="F13" s="8"/>
      <c r="G13" s="8"/>
      <c r="H13" s="8"/>
      <c r="I13" s="8"/>
      <c r="J13" s="8"/>
      <c r="K13" s="8"/>
      <c r="L13" s="8"/>
      <c r="M13" s="8"/>
      <c r="N13" s="8"/>
      <c r="O13" s="8"/>
      <c r="P13" s="8"/>
      <c r="Q13" s="8"/>
      <c r="R13" s="8"/>
      <c r="S13" s="8"/>
      <c r="T13" s="8"/>
      <c r="U13" s="8"/>
      <c r="V13" s="8"/>
      <c r="W13" s="8"/>
      <c r="X13" s="8"/>
      <c r="Y13" s="8"/>
      <c r="Z13" s="8"/>
    </row>
    <row r="14" spans="1:26">
      <c r="A14" s="8"/>
      <c r="B14" s="5"/>
      <c r="C14" s="59"/>
      <c r="D14" s="60"/>
      <c r="E14" s="8"/>
      <c r="F14" s="8"/>
      <c r="G14" s="8"/>
      <c r="H14" s="8"/>
      <c r="I14" s="8"/>
      <c r="J14" s="8"/>
      <c r="K14" s="8"/>
      <c r="L14" s="8"/>
      <c r="M14" s="8"/>
      <c r="N14" s="8"/>
      <c r="O14" s="8"/>
      <c r="P14" s="8"/>
      <c r="Q14" s="8"/>
      <c r="R14" s="8"/>
      <c r="S14" s="8"/>
      <c r="T14" s="8"/>
      <c r="U14" s="8"/>
      <c r="V14" s="8"/>
      <c r="W14" s="8"/>
      <c r="X14" s="8"/>
      <c r="Y14" s="8"/>
      <c r="Z14" s="8"/>
    </row>
    <row r="15" spans="1:26">
      <c r="A15" s="8"/>
      <c r="B15" s="5"/>
      <c r="C15" s="59"/>
      <c r="D15" s="60"/>
      <c r="E15" s="8"/>
      <c r="F15" s="8"/>
      <c r="G15" s="8"/>
      <c r="H15" s="8"/>
      <c r="I15" s="8"/>
      <c r="J15" s="8"/>
      <c r="K15" s="8"/>
      <c r="L15" s="8"/>
      <c r="M15" s="8"/>
      <c r="N15" s="8"/>
      <c r="O15" s="8"/>
      <c r="P15" s="8"/>
      <c r="Q15" s="8"/>
      <c r="R15" s="8"/>
      <c r="S15" s="8"/>
      <c r="T15" s="8"/>
      <c r="U15" s="8"/>
      <c r="V15" s="8"/>
      <c r="W15" s="8"/>
      <c r="X15" s="8"/>
      <c r="Y15" s="8"/>
      <c r="Z15" s="8"/>
    </row>
    <row r="16" spans="1:26">
      <c r="A16" s="8"/>
      <c r="B16" s="5"/>
      <c r="C16" s="59"/>
      <c r="D16" s="60"/>
      <c r="E16" s="8"/>
      <c r="F16" s="8"/>
      <c r="G16" s="8"/>
      <c r="H16" s="8"/>
      <c r="I16" s="8"/>
      <c r="J16" s="8"/>
      <c r="K16" s="8"/>
      <c r="L16" s="8"/>
      <c r="M16" s="8"/>
      <c r="N16" s="8"/>
      <c r="O16" s="8"/>
      <c r="P16" s="8"/>
      <c r="Q16" s="8"/>
      <c r="R16" s="8"/>
      <c r="S16" s="8"/>
      <c r="T16" s="8"/>
      <c r="U16" s="8"/>
      <c r="V16" s="8"/>
      <c r="W16" s="8"/>
      <c r="X16" s="8"/>
      <c r="Y16" s="8"/>
      <c r="Z16" s="8"/>
    </row>
    <row r="17" spans="1:26">
      <c r="A17" s="8"/>
      <c r="B17" s="5"/>
      <c r="C17" s="59"/>
      <c r="D17" s="60"/>
      <c r="E17" s="8"/>
      <c r="F17" s="8"/>
      <c r="G17" s="8"/>
      <c r="H17" s="8"/>
      <c r="I17" s="8"/>
      <c r="J17" s="8"/>
      <c r="K17" s="8"/>
      <c r="L17" s="8"/>
      <c r="M17" s="8"/>
      <c r="N17" s="8"/>
      <c r="O17" s="8"/>
      <c r="P17" s="8"/>
      <c r="Q17" s="8"/>
      <c r="R17" s="8"/>
      <c r="S17" s="8"/>
      <c r="T17" s="8"/>
      <c r="U17" s="8"/>
      <c r="V17" s="8"/>
      <c r="W17" s="8"/>
      <c r="X17" s="8"/>
      <c r="Y17" s="8"/>
      <c r="Z17" s="8"/>
    </row>
    <row r="18" spans="1:26">
      <c r="A18" s="8"/>
      <c r="B18" s="5"/>
      <c r="C18" s="59"/>
      <c r="D18" s="60"/>
      <c r="E18" s="8"/>
      <c r="F18" s="8"/>
      <c r="G18" s="8"/>
      <c r="H18" s="8"/>
      <c r="I18" s="8"/>
      <c r="J18" s="8"/>
      <c r="K18" s="8"/>
      <c r="L18" s="8"/>
      <c r="M18" s="8"/>
      <c r="N18" s="8"/>
      <c r="O18" s="8"/>
      <c r="P18" s="8"/>
      <c r="Q18" s="8"/>
      <c r="R18" s="8"/>
      <c r="S18" s="8"/>
      <c r="T18" s="8"/>
      <c r="U18" s="8"/>
      <c r="V18" s="8"/>
      <c r="W18" s="8"/>
      <c r="X18" s="8"/>
      <c r="Y18" s="8"/>
      <c r="Z18" s="8"/>
    </row>
    <row r="19" spans="1:26">
      <c r="A19" s="8"/>
      <c r="B19" s="5"/>
      <c r="C19" s="59"/>
      <c r="D19" s="60"/>
      <c r="E19" s="8"/>
      <c r="F19" s="8"/>
      <c r="G19" s="8"/>
      <c r="H19" s="8"/>
      <c r="I19" s="8"/>
      <c r="J19" s="8"/>
      <c r="K19" s="8"/>
      <c r="L19" s="8"/>
      <c r="M19" s="8"/>
      <c r="N19" s="8"/>
      <c r="O19" s="8"/>
      <c r="P19" s="8"/>
      <c r="Q19" s="8"/>
      <c r="R19" s="8"/>
      <c r="S19" s="8"/>
      <c r="T19" s="8"/>
      <c r="U19" s="8"/>
      <c r="V19" s="8"/>
      <c r="W19" s="8"/>
      <c r="X19" s="8"/>
      <c r="Y19" s="8"/>
      <c r="Z19" s="8"/>
    </row>
    <row r="20" spans="1:26">
      <c r="A20" s="8"/>
      <c r="B20" s="5"/>
      <c r="C20" s="59"/>
      <c r="D20" s="60"/>
      <c r="E20" s="8"/>
      <c r="F20" s="8"/>
      <c r="G20" s="8"/>
      <c r="H20" s="8"/>
      <c r="I20" s="8"/>
      <c r="J20" s="8"/>
      <c r="K20" s="8"/>
      <c r="L20" s="8"/>
      <c r="M20" s="8"/>
      <c r="N20" s="8"/>
      <c r="O20" s="8"/>
      <c r="P20" s="8"/>
      <c r="Q20" s="8"/>
      <c r="R20" s="8"/>
      <c r="S20" s="8"/>
      <c r="T20" s="8"/>
      <c r="U20" s="8"/>
      <c r="V20" s="8"/>
      <c r="W20" s="8"/>
      <c r="X20" s="8"/>
      <c r="Y20" s="8"/>
      <c r="Z20" s="8"/>
    </row>
    <row r="21" spans="1:26">
      <c r="A21" s="8"/>
      <c r="B21" s="5"/>
      <c r="C21" s="59"/>
      <c r="D21" s="60"/>
      <c r="E21" s="8"/>
      <c r="F21" s="8"/>
      <c r="G21" s="8"/>
      <c r="H21" s="8"/>
      <c r="I21" s="8"/>
      <c r="J21" s="8"/>
      <c r="K21" s="8"/>
      <c r="L21" s="8"/>
      <c r="M21" s="8"/>
      <c r="N21" s="8"/>
      <c r="O21" s="8"/>
      <c r="P21" s="8"/>
      <c r="Q21" s="8"/>
      <c r="R21" s="8"/>
      <c r="S21" s="8"/>
      <c r="T21" s="8"/>
      <c r="U21" s="8"/>
      <c r="V21" s="8"/>
      <c r="W21" s="8"/>
      <c r="X21" s="8"/>
      <c r="Y21" s="8"/>
      <c r="Z21" s="8"/>
    </row>
    <row r="22" spans="1:26">
      <c r="A22" s="8"/>
      <c r="B22" s="7"/>
      <c r="C22" s="61"/>
      <c r="D22" s="62"/>
      <c r="E22" s="8"/>
      <c r="F22" s="8"/>
      <c r="G22" s="8"/>
      <c r="H22" s="8"/>
      <c r="I22" s="8"/>
      <c r="J22" s="8"/>
      <c r="K22" s="8"/>
      <c r="L22" s="8"/>
      <c r="M22" s="8"/>
      <c r="N22" s="8"/>
      <c r="O22" s="8"/>
      <c r="P22" s="8"/>
      <c r="Q22" s="8"/>
      <c r="R22" s="8"/>
      <c r="S22" s="8"/>
      <c r="T22" s="8"/>
      <c r="U22" s="8"/>
      <c r="V22" s="8"/>
      <c r="W22" s="8"/>
      <c r="X22" s="8"/>
      <c r="Y22" s="8"/>
      <c r="Z22" s="8"/>
    </row>
    <row r="23" spans="1:26" ht="14.45" thickBot="1">
      <c r="A23" s="8"/>
      <c r="B23" s="6"/>
      <c r="C23" s="63"/>
      <c r="D23" s="64"/>
      <c r="E23" s="8"/>
      <c r="F23" s="8"/>
      <c r="G23" s="8"/>
      <c r="H23" s="8"/>
      <c r="I23" s="8"/>
      <c r="J23" s="8"/>
      <c r="K23" s="8"/>
      <c r="L23" s="8"/>
      <c r="M23" s="8"/>
      <c r="N23" s="8"/>
      <c r="O23" s="8"/>
      <c r="P23" s="8"/>
      <c r="Q23" s="8"/>
      <c r="R23" s="8"/>
      <c r="S23" s="8"/>
      <c r="T23" s="8"/>
      <c r="U23" s="8"/>
      <c r="V23" s="8"/>
      <c r="W23" s="8"/>
      <c r="X23" s="8"/>
      <c r="Y23" s="8"/>
      <c r="Z23" s="8"/>
    </row>
    <row r="24" spans="1:26">
      <c r="A24" s="8"/>
      <c r="B24" s="8"/>
      <c r="C24" s="8"/>
      <c r="D24" s="8"/>
      <c r="E24" s="8"/>
      <c r="F24" s="8"/>
      <c r="G24" s="8"/>
      <c r="H24" s="8"/>
      <c r="I24" s="8"/>
      <c r="J24" s="8"/>
      <c r="K24" s="8"/>
      <c r="L24" s="8"/>
      <c r="M24" s="8"/>
      <c r="N24" s="8"/>
      <c r="O24" s="8"/>
      <c r="P24" s="8"/>
      <c r="Q24" s="8"/>
      <c r="R24" s="8"/>
      <c r="S24" s="8"/>
      <c r="T24" s="8"/>
      <c r="U24" s="8"/>
      <c r="V24" s="8"/>
      <c r="W24" s="8"/>
      <c r="X24" s="8"/>
      <c r="Y24" s="8"/>
      <c r="Z24" s="8"/>
    </row>
    <row r="25" spans="1:26">
      <c r="A25" s="8"/>
      <c r="B25" s="8"/>
      <c r="C25" s="8"/>
      <c r="D25" s="8"/>
      <c r="E25" s="8"/>
      <c r="F25" s="8"/>
      <c r="G25" s="8"/>
      <c r="H25" s="8"/>
      <c r="I25" s="8"/>
      <c r="J25" s="8"/>
      <c r="K25" s="8"/>
      <c r="L25" s="8"/>
      <c r="M25" s="8"/>
      <c r="N25" s="8"/>
      <c r="O25" s="8"/>
      <c r="P25" s="8"/>
      <c r="Q25" s="8"/>
      <c r="R25" s="8"/>
      <c r="S25" s="8"/>
      <c r="T25" s="8"/>
      <c r="U25" s="8"/>
      <c r="V25" s="8"/>
      <c r="W25" s="8"/>
      <c r="X25" s="8"/>
      <c r="Y25" s="8"/>
      <c r="Z25" s="8"/>
    </row>
    <row r="26" spans="1:26">
      <c r="A26" s="8"/>
      <c r="B26" s="8"/>
      <c r="C26" s="8"/>
      <c r="D26" s="8"/>
      <c r="E26" s="8"/>
      <c r="F26" s="8"/>
      <c r="G26" s="8"/>
      <c r="H26" s="8"/>
      <c r="I26" s="8"/>
      <c r="J26" s="8"/>
      <c r="K26" s="8"/>
      <c r="L26" s="8"/>
      <c r="M26" s="8"/>
      <c r="N26" s="8"/>
      <c r="O26" s="8"/>
      <c r="P26" s="8"/>
      <c r="Q26" s="8"/>
      <c r="R26" s="8"/>
      <c r="S26" s="8"/>
      <c r="T26" s="8"/>
      <c r="U26" s="8"/>
      <c r="V26" s="8"/>
      <c r="W26" s="8"/>
      <c r="X26" s="8"/>
      <c r="Y26" s="8"/>
      <c r="Z26" s="8"/>
    </row>
    <row r="27" spans="1:26">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c r="A64" s="8"/>
      <c r="B64" s="8"/>
      <c r="C64" s="8"/>
      <c r="D64" s="8"/>
      <c r="E64" s="8"/>
      <c r="F64" s="8"/>
      <c r="G64" s="8"/>
      <c r="H64" s="8"/>
      <c r="I64" s="8"/>
      <c r="J64" s="8"/>
      <c r="K64" s="8"/>
      <c r="L64" s="8"/>
      <c r="M64" s="8"/>
      <c r="N64" s="8"/>
      <c r="O64" s="8"/>
      <c r="P64" s="8"/>
      <c r="Q64" s="8"/>
      <c r="R64" s="8"/>
      <c r="S64" s="8"/>
      <c r="T64" s="8"/>
      <c r="U64" s="8"/>
      <c r="V64" s="8"/>
      <c r="W64" s="8"/>
      <c r="X64" s="8"/>
      <c r="Y64" s="8"/>
      <c r="Z64" s="8"/>
    </row>
  </sheetData>
  <mergeCells count="3">
    <mergeCell ref="C4:D4"/>
    <mergeCell ref="C5:D5"/>
    <mergeCell ref="B3:D3"/>
  </mergeCells>
  <hyperlinks>
    <hyperlink ref="B1" location="Contents!A1" display="Back to Contents" xr:uid="{C21FB17A-059F-4261-9AEF-27C14A60C2F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E69E0-76E7-43F8-8214-DA97B65A9F4D}">
  <sheetPr>
    <tabColor rgb="FFE2EFDA"/>
  </sheetPr>
  <dimension ref="A1:AZ61"/>
  <sheetViews>
    <sheetView zoomScale="90" zoomScaleNormal="90" workbookViewId="0">
      <selection activeCell="B3" sqref="B3:D3"/>
    </sheetView>
  </sheetViews>
  <sheetFormatPr defaultColWidth="8.7109375" defaultRowHeight="14.1"/>
  <cols>
    <col min="1" max="1" width="8.7109375" style="2" customWidth="1"/>
    <col min="2" max="7" width="20.7109375" style="2" customWidth="1"/>
    <col min="8" max="16384" width="8.7109375" style="2"/>
  </cols>
  <sheetData>
    <row r="1" spans="1:52" s="8" customFormat="1" ht="15" customHeight="1">
      <c r="B1" s="302" t="s">
        <v>58</v>
      </c>
    </row>
    <row r="2" spans="1:52" ht="15" customHeight="1">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row>
    <row r="3" spans="1:52" ht="20.100000000000001" customHeight="1">
      <c r="A3" s="8"/>
      <c r="B3" s="924" t="s">
        <v>114</v>
      </c>
      <c r="C3" s="925"/>
      <c r="D3" s="926"/>
      <c r="E3" s="65"/>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row>
    <row r="4" spans="1:52" ht="15" customHeight="1">
      <c r="A4" s="8"/>
      <c r="B4" s="88" t="s">
        <v>1</v>
      </c>
      <c r="C4" s="941" t="s">
        <v>115</v>
      </c>
      <c r="D4" s="942"/>
      <c r="E4" s="9"/>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row>
    <row r="5" spans="1:52" ht="15" customHeight="1">
      <c r="A5" s="8"/>
      <c r="B5" s="15" t="s">
        <v>3</v>
      </c>
      <c r="C5" s="943" t="s">
        <v>115</v>
      </c>
      <c r="D5" s="944"/>
      <c r="E5" s="9"/>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row>
    <row r="6" spans="1:52">
      <c r="A6" s="8"/>
      <c r="B6" s="8"/>
      <c r="C6" s="8"/>
      <c r="D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row>
    <row r="7" spans="1:52" ht="15" customHeight="1">
      <c r="A7" s="8"/>
      <c r="B7" s="938" t="s">
        <v>116</v>
      </c>
      <c r="C7" s="939"/>
      <c r="D7" s="939"/>
      <c r="E7" s="939"/>
      <c r="F7" s="939"/>
      <c r="G7" s="940"/>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row>
    <row r="8" spans="1:52" ht="42">
      <c r="A8" s="8"/>
      <c r="B8" s="89" t="s">
        <v>117</v>
      </c>
      <c r="C8" s="90" t="s">
        <v>104</v>
      </c>
      <c r="D8" s="90" t="s">
        <v>118</v>
      </c>
      <c r="E8" s="90" t="s">
        <v>119</v>
      </c>
      <c r="F8" s="90" t="s">
        <v>105</v>
      </c>
      <c r="G8" s="91" t="s">
        <v>120</v>
      </c>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row>
    <row r="9" spans="1:52" ht="14.45">
      <c r="A9" s="8"/>
      <c r="B9" s="44"/>
      <c r="C9" s="46"/>
      <c r="D9" s="46"/>
      <c r="E9" s="46"/>
      <c r="F9" s="46"/>
      <c r="G9" s="67"/>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row>
    <row r="10" spans="1:52" ht="14.45">
      <c r="A10" s="8"/>
      <c r="B10" s="37"/>
      <c r="C10" s="40"/>
      <c r="D10" s="40"/>
      <c r="E10" s="50"/>
      <c r="F10" s="50"/>
      <c r="G10" s="6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row>
    <row r="11" spans="1:52" ht="14.45">
      <c r="A11" s="8"/>
      <c r="B11" s="37"/>
      <c r="C11" s="40"/>
      <c r="D11" s="40"/>
      <c r="E11" s="50"/>
      <c r="F11" s="50"/>
      <c r="G11" s="6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row>
    <row r="12" spans="1:52" ht="14.45">
      <c r="A12" s="8"/>
      <c r="B12" s="37"/>
      <c r="C12" s="40"/>
      <c r="D12" s="40"/>
      <c r="E12" s="50"/>
      <c r="F12" s="50"/>
      <c r="G12" s="6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row>
    <row r="13" spans="1:52" ht="14.45">
      <c r="A13" s="8"/>
      <c r="B13" s="37"/>
      <c r="C13" s="40"/>
      <c r="D13" s="40"/>
      <c r="E13" s="50"/>
      <c r="F13" s="50"/>
      <c r="G13" s="6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row>
    <row r="14" spans="1:52" ht="14.45">
      <c r="A14" s="8"/>
      <c r="B14" s="37"/>
      <c r="C14" s="40"/>
      <c r="D14" s="40"/>
      <c r="E14" s="50"/>
      <c r="F14" s="50"/>
      <c r="G14" s="6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row>
    <row r="15" spans="1:52" ht="14.45">
      <c r="A15" s="8"/>
      <c r="B15" s="37"/>
      <c r="C15" s="40"/>
      <c r="D15" s="40"/>
      <c r="E15" s="50"/>
      <c r="F15" s="50"/>
      <c r="G15" s="6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row>
    <row r="16" spans="1:52" ht="14.45">
      <c r="A16" s="8"/>
      <c r="B16" s="37"/>
      <c r="C16" s="40"/>
      <c r="D16" s="40"/>
      <c r="E16" s="50"/>
      <c r="F16" s="50"/>
      <c r="G16" s="6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row>
    <row r="17" spans="1:52" ht="14.45">
      <c r="A17" s="8"/>
      <c r="B17" s="37"/>
      <c r="C17" s="40"/>
      <c r="D17" s="40"/>
      <c r="E17" s="50"/>
      <c r="F17" s="50"/>
      <c r="G17" s="6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row>
    <row r="18" spans="1:52" ht="14.45">
      <c r="A18" s="8"/>
      <c r="B18" s="37"/>
      <c r="C18" s="40"/>
      <c r="D18" s="40"/>
      <c r="E18" s="50"/>
      <c r="F18" s="50"/>
      <c r="G18" s="6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row>
    <row r="19" spans="1:52" ht="14.45">
      <c r="A19" s="8"/>
      <c r="B19" s="37"/>
      <c r="C19" s="40"/>
      <c r="D19" s="40"/>
      <c r="E19" s="50"/>
      <c r="F19" s="50"/>
      <c r="G19" s="6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row>
    <row r="20" spans="1:52" ht="14.45">
      <c r="A20" s="8"/>
      <c r="B20" s="37"/>
      <c r="C20" s="40"/>
      <c r="D20" s="40"/>
      <c r="E20" s="50"/>
      <c r="F20" s="50"/>
      <c r="G20" s="6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row>
    <row r="21" spans="1:52" ht="14.45">
      <c r="A21" s="8"/>
      <c r="B21" s="37"/>
      <c r="C21" s="40"/>
      <c r="D21" s="40"/>
      <c r="E21" s="50"/>
      <c r="F21" s="50"/>
      <c r="G21" s="6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row>
    <row r="22" spans="1:52" ht="14.45">
      <c r="A22" s="8"/>
      <c r="B22" s="37"/>
      <c r="C22" s="40"/>
      <c r="D22" s="40"/>
      <c r="E22" s="50"/>
      <c r="F22" s="50"/>
      <c r="G22" s="6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row>
    <row r="23" spans="1:52" ht="14.45">
      <c r="A23" s="8"/>
      <c r="B23" s="39"/>
      <c r="C23" s="48"/>
      <c r="D23" s="48"/>
      <c r="E23" s="66"/>
      <c r="F23" s="66"/>
      <c r="G23" s="69"/>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row>
    <row r="24" spans="1:52">
      <c r="A24" s="8"/>
      <c r="B24" s="9"/>
      <c r="C24" s="937"/>
      <c r="D24" s="937"/>
      <c r="E24" s="937"/>
      <c r="F24" s="9"/>
      <c r="G24" s="9"/>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row>
    <row r="25" spans="1:5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row>
    <row r="26" spans="1:52">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row>
    <row r="27" spans="1:52">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row>
    <row r="28" spans="1:52">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row>
    <row r="29" spans="1:52">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row>
    <row r="30" spans="1:52">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row>
    <row r="31" spans="1:5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row>
    <row r="32" spans="1:52">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row>
    <row r="33" spans="1:52">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row>
    <row r="34" spans="1:52">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row>
    <row r="35" spans="1:52">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row>
    <row r="36" spans="1:52">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row>
    <row r="37" spans="1:52">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row>
    <row r="38" spans="1:5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row>
    <row r="39" spans="1:52">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row>
    <row r="40" spans="1:52">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row>
    <row r="41" spans="1:52">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row>
    <row r="42" spans="1:52">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row>
    <row r="43" spans="1:52">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row>
    <row r="44" spans="1:52">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row>
    <row r="45" spans="1:52">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row>
    <row r="46" spans="1:52">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row>
    <row r="47" spans="1:5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row>
    <row r="48" spans="1:52">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row>
    <row r="49" spans="1:52">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row>
    <row r="50" spans="1:52">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row>
    <row r="51" spans="1:5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row>
    <row r="52" spans="1:52">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row>
    <row r="53" spans="1:5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row>
    <row r="54" spans="1:52">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row>
    <row r="55" spans="1:52">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row>
    <row r="56" spans="1:52">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row>
    <row r="57" spans="1:52">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row>
    <row r="58" spans="1:52">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row>
    <row r="59" spans="1:52">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row>
    <row r="60" spans="1:52">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row>
    <row r="61" spans="1:52">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row>
  </sheetData>
  <mergeCells count="5">
    <mergeCell ref="C24:E24"/>
    <mergeCell ref="B7:G7"/>
    <mergeCell ref="C4:D4"/>
    <mergeCell ref="C5:D5"/>
    <mergeCell ref="B3:D3"/>
  </mergeCells>
  <hyperlinks>
    <hyperlink ref="B1" location="Contents!A1" display="Back to Contents" xr:uid="{8000AF84-F92E-4F65-B999-4804DFE06E9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AC9CE-B811-4183-B524-1E3BCF36C9D0}">
  <sheetPr>
    <tabColor rgb="FFDDEBF7"/>
  </sheetPr>
  <dimension ref="A1:L36"/>
  <sheetViews>
    <sheetView showGridLines="0" zoomScale="80" zoomScaleNormal="80" workbookViewId="0">
      <selection activeCell="C5" sqref="C5:D5"/>
    </sheetView>
  </sheetViews>
  <sheetFormatPr defaultColWidth="8.7109375" defaultRowHeight="14.1"/>
  <cols>
    <col min="1" max="1" width="8.7109375" style="2" customWidth="1"/>
    <col min="2" max="2" width="30.5703125" style="2" customWidth="1"/>
    <col min="3" max="4" width="20.7109375" style="2" customWidth="1"/>
    <col min="5" max="5" width="31.42578125" style="2" customWidth="1"/>
    <col min="6" max="16384" width="8.7109375" style="2"/>
  </cols>
  <sheetData>
    <row r="1" spans="2:12">
      <c r="B1" s="550" t="s">
        <v>58</v>
      </c>
    </row>
    <row r="2" spans="2:12" ht="14.45" thickBot="1"/>
    <row r="3" spans="2:12" ht="18.600000000000001" thickBot="1">
      <c r="B3" s="681" t="s">
        <v>121</v>
      </c>
      <c r="C3" s="682"/>
      <c r="D3" s="683"/>
      <c r="F3" s="620"/>
      <c r="G3" s="620"/>
      <c r="H3" s="620"/>
      <c r="I3" s="620"/>
      <c r="J3" s="620"/>
      <c r="K3" s="620"/>
      <c r="L3" s="620"/>
    </row>
    <row r="4" spans="2:12">
      <c r="B4" s="88" t="s">
        <v>1</v>
      </c>
      <c r="C4" s="903" t="str">
        <f>Guidance!C4</f>
        <v>AD0091</v>
      </c>
      <c r="D4" s="904"/>
      <c r="F4" s="620"/>
      <c r="G4" s="620"/>
      <c r="H4" s="620"/>
      <c r="I4" s="620"/>
      <c r="J4" s="620"/>
      <c r="K4" s="620"/>
      <c r="L4" s="620"/>
    </row>
    <row r="5" spans="2:12" ht="14.45" thickBot="1">
      <c r="B5" s="92" t="s">
        <v>3</v>
      </c>
      <c r="C5" s="905"/>
      <c r="D5" s="906"/>
    </row>
    <row r="6" spans="2:12" ht="14.45">
      <c r="B6" s="462"/>
      <c r="C6" s="420"/>
      <c r="D6" s="420"/>
    </row>
    <row r="7" spans="2:12" ht="14.45">
      <c r="B7" s="699" t="s">
        <v>122</v>
      </c>
      <c r="C7" s="700"/>
      <c r="D7" s="699"/>
      <c r="E7" s="701"/>
    </row>
    <row r="8" spans="2:12" ht="14.45">
      <c r="B8" s="702" t="s">
        <v>123</v>
      </c>
      <c r="C8" s="475"/>
      <c r="D8" s="475"/>
      <c r="E8" s="703"/>
    </row>
    <row r="9" spans="2:12" ht="14.45">
      <c r="B9" s="704" t="s">
        <v>124</v>
      </c>
      <c r="C9" s="705"/>
      <c r="D9" s="704"/>
      <c r="E9" s="705"/>
    </row>
    <row r="10" spans="2:12" ht="14.45" thickBot="1"/>
    <row r="11" spans="2:12" ht="14.45" thickBot="1">
      <c r="B11" s="367" t="s">
        <v>112</v>
      </c>
      <c r="C11" s="315" t="s">
        <v>125</v>
      </c>
      <c r="D11" s="448" t="s">
        <v>126</v>
      </c>
      <c r="E11" s="448" t="s">
        <v>127</v>
      </c>
    </row>
    <row r="12" spans="2:12" ht="27.6" customHeight="1">
      <c r="B12" s="260" t="s">
        <v>128</v>
      </c>
      <c r="C12" s="610"/>
      <c r="D12" s="945"/>
      <c r="E12" s="612"/>
    </row>
    <row r="13" spans="2:12" ht="27.95">
      <c r="B13" s="483" t="s">
        <v>129</v>
      </c>
      <c r="C13" s="236">
        <f>C12-C14</f>
        <v>0</v>
      </c>
      <c r="D13" s="946"/>
      <c r="E13" s="481" t="s">
        <v>130</v>
      </c>
    </row>
    <row r="14" spans="2:12" ht="43.9" customHeight="1">
      <c r="B14" s="260" t="s">
        <v>131</v>
      </c>
      <c r="C14" s="236">
        <f>C16+C15</f>
        <v>0</v>
      </c>
      <c r="D14" s="946"/>
      <c r="E14" s="612"/>
    </row>
    <row r="15" spans="2:12" ht="56.1">
      <c r="B15" s="260" t="s">
        <v>132</v>
      </c>
      <c r="C15" s="610"/>
      <c r="D15" s="947"/>
      <c r="E15" s="481" t="s">
        <v>133</v>
      </c>
    </row>
    <row r="16" spans="2:12" ht="56.1">
      <c r="B16" s="260" t="s">
        <v>134</v>
      </c>
      <c r="C16" s="610"/>
      <c r="D16" s="619"/>
      <c r="E16" s="612"/>
    </row>
    <row r="17" spans="1:5" ht="27.95">
      <c r="B17" s="483" t="s">
        <v>135</v>
      </c>
      <c r="C17" s="236">
        <f>C16-C18</f>
        <v>0</v>
      </c>
      <c r="D17" s="611"/>
      <c r="E17" s="481" t="s">
        <v>130</v>
      </c>
    </row>
    <row r="18" spans="1:5">
      <c r="B18" s="260" t="s">
        <v>136</v>
      </c>
      <c r="C18" s="236">
        <f>SUM(C19:C23)</f>
        <v>0</v>
      </c>
      <c r="D18" s="236">
        <f>SUM(D19:D23)</f>
        <v>0</v>
      </c>
      <c r="E18" s="612"/>
    </row>
    <row r="19" spans="1:5" ht="27.95">
      <c r="B19" s="482" t="s">
        <v>137</v>
      </c>
      <c r="C19" s="236">
        <f>C24</f>
        <v>0</v>
      </c>
      <c r="D19" s="236">
        <f>D24</f>
        <v>0</v>
      </c>
      <c r="E19" s="612"/>
    </row>
    <row r="20" spans="1:5">
      <c r="A20" s="1"/>
      <c r="B20" s="260" t="s">
        <v>138</v>
      </c>
      <c r="C20" s="610"/>
      <c r="D20" s="611"/>
      <c r="E20" s="618"/>
    </row>
    <row r="21" spans="1:5">
      <c r="A21" s="1"/>
      <c r="B21" s="260" t="s">
        <v>139</v>
      </c>
      <c r="C21" s="610"/>
      <c r="D21" s="611"/>
      <c r="E21" s="618"/>
    </row>
    <row r="22" spans="1:5">
      <c r="A22" s="1"/>
      <c r="B22" s="260" t="s">
        <v>140</v>
      </c>
      <c r="C22" s="610"/>
      <c r="D22" s="611"/>
      <c r="E22" s="618"/>
    </row>
    <row r="23" spans="1:5" ht="28.5" thickBot="1">
      <c r="A23" s="1"/>
      <c r="B23" s="263" t="s">
        <v>141</v>
      </c>
      <c r="C23" s="137"/>
      <c r="D23" s="753"/>
      <c r="E23" s="617"/>
    </row>
    <row r="24" spans="1:5" ht="27.95">
      <c r="B24" s="482" t="s">
        <v>142</v>
      </c>
      <c r="C24" s="307">
        <f>SUM(C25,C26,C27)</f>
        <v>0</v>
      </c>
      <c r="D24" s="307">
        <f>SUM(D25,D26,D27)</f>
        <v>0</v>
      </c>
      <c r="E24" s="616"/>
    </row>
    <row r="25" spans="1:5">
      <c r="B25" s="260" t="s">
        <v>143</v>
      </c>
      <c r="C25" s="749">
        <f>C30+C34</f>
        <v>0</v>
      </c>
      <c r="D25" s="751">
        <f>D30+D34</f>
        <v>0</v>
      </c>
      <c r="E25" s="612"/>
    </row>
    <row r="26" spans="1:5">
      <c r="B26" s="260" t="s">
        <v>144</v>
      </c>
      <c r="C26" s="749">
        <f>C29+C33</f>
        <v>0</v>
      </c>
      <c r="D26" s="751">
        <f>D29+D33</f>
        <v>0</v>
      </c>
      <c r="E26" s="612"/>
    </row>
    <row r="27" spans="1:5" ht="14.45" thickBot="1">
      <c r="B27" s="261" t="s">
        <v>145</v>
      </c>
      <c r="C27" s="750">
        <f>C31+C35</f>
        <v>0</v>
      </c>
      <c r="D27" s="752">
        <f>D31+D35</f>
        <v>0</v>
      </c>
      <c r="E27" s="614"/>
    </row>
    <row r="28" spans="1:5">
      <c r="B28" s="262" t="s">
        <v>146</v>
      </c>
      <c r="C28" s="308">
        <f>SUM(C29:C31)</f>
        <v>0</v>
      </c>
      <c r="D28" s="308">
        <f>SUM(D29:D31)</f>
        <v>0</v>
      </c>
      <c r="E28" s="615"/>
    </row>
    <row r="29" spans="1:5" ht="27.95">
      <c r="B29" s="260" t="s">
        <v>147</v>
      </c>
      <c r="C29" s="610"/>
      <c r="D29" s="611"/>
      <c r="E29" s="612"/>
    </row>
    <row r="30" spans="1:5" ht="42">
      <c r="B30" s="260" t="s">
        <v>148</v>
      </c>
      <c r="C30" s="610"/>
      <c r="D30" s="611"/>
      <c r="E30" s="612"/>
    </row>
    <row r="31" spans="1:5" ht="28.5" thickBot="1">
      <c r="B31" s="261" t="s">
        <v>149</v>
      </c>
      <c r="C31" s="613"/>
      <c r="D31" s="548"/>
      <c r="E31" s="614"/>
    </row>
    <row r="32" spans="1:5">
      <c r="B32" s="262" t="s">
        <v>150</v>
      </c>
      <c r="C32" s="308">
        <f>SUM(C33:C35)</f>
        <v>0</v>
      </c>
      <c r="D32" s="308">
        <f>SUM(D33:D35)</f>
        <v>0</v>
      </c>
      <c r="E32" s="615"/>
    </row>
    <row r="33" spans="2:5" ht="27.95">
      <c r="B33" s="260" t="s">
        <v>151</v>
      </c>
      <c r="C33" s="610"/>
      <c r="D33" s="611"/>
      <c r="E33" s="612"/>
    </row>
    <row r="34" spans="2:5" ht="42">
      <c r="B34" s="260" t="s">
        <v>152</v>
      </c>
      <c r="C34" s="610"/>
      <c r="D34" s="611"/>
      <c r="E34" s="612"/>
    </row>
    <row r="35" spans="2:5" ht="28.5" thickBot="1">
      <c r="B35" s="261" t="s">
        <v>153</v>
      </c>
      <c r="C35" s="613"/>
      <c r="D35" s="548"/>
      <c r="E35" s="614"/>
    </row>
    <row r="36" spans="2:5">
      <c r="B36" s="609"/>
      <c r="C36" s="1"/>
      <c r="D36" s="1"/>
    </row>
  </sheetData>
  <mergeCells count="3">
    <mergeCell ref="C4:D4"/>
    <mergeCell ref="C5:D5"/>
    <mergeCell ref="D12:D15"/>
  </mergeCells>
  <dataValidations count="3">
    <dataValidation allowBlank="1" showInputMessage="1" showErrorMessage="1" promptTitle="Formula controlled cell" prompt="Do not type in this cell_x000a_Do not change the formula" sqref="C13:C14 C17:C19 D18:D19 C24:D28 C32:D32" xr:uid="{2F3FBFD3-7799-4568-BE7A-4DA036100FCA}"/>
    <dataValidation allowBlank="1" showInputMessage="1" showErrorMessage="1" prompt="This figure should match to the total sales as reported in your latest financial statements" sqref="C12" xr:uid="{23C8200D-1BA2-4E9D-92E4-97785EF27CBB}"/>
    <dataValidation allowBlank="1" showInputMessage="1" showErrorMessage="1" prompt="This is required if your financial year does not align with the POI. Please provide the reconcilation for the difference between the sales of all goods during the POI and during the accounting period (i.e. the period outside the POI). " sqref="C15" xr:uid="{A52E8BAE-CDBE-4535-9E2B-769AB36915EE}"/>
  </dataValidations>
  <hyperlinks>
    <hyperlink ref="B1" location="Contents!A1" display="Back to Contents" xr:uid="{7ED0F0CE-A11A-4A2F-A2C7-984DDCC66D01}"/>
  </hyperlink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0FEE8-825C-41E9-8113-E3A98699AD94}">
  <sheetPr>
    <tabColor rgb="FFDDEBF7"/>
  </sheetPr>
  <dimension ref="B1:J16"/>
  <sheetViews>
    <sheetView showGridLines="0" zoomScale="80" zoomScaleNormal="80" workbookViewId="0">
      <selection activeCell="C5" sqref="C5:D5"/>
    </sheetView>
  </sheetViews>
  <sheetFormatPr defaultColWidth="8.7109375" defaultRowHeight="14.1"/>
  <cols>
    <col min="1" max="1" width="8.7109375" style="2" customWidth="1"/>
    <col min="2" max="10" width="20.7109375" style="2" customWidth="1"/>
    <col min="11" max="16384" width="8.7109375" style="2"/>
  </cols>
  <sheetData>
    <row r="1" spans="2:10">
      <c r="B1" s="550" t="s">
        <v>58</v>
      </c>
    </row>
    <row r="2" spans="2:10" ht="14.45" thickBot="1"/>
    <row r="3" spans="2:10" ht="18.600000000000001" thickBot="1">
      <c r="B3" s="681" t="s">
        <v>42</v>
      </c>
      <c r="C3" s="682"/>
      <c r="D3" s="683"/>
      <c r="E3" s="549"/>
      <c r="F3" s="549"/>
    </row>
    <row r="4" spans="2:10">
      <c r="B4" s="36" t="s">
        <v>1</v>
      </c>
      <c r="C4" s="903" t="str">
        <f>Guidance!C4</f>
        <v>AD0091</v>
      </c>
      <c r="D4" s="904"/>
      <c r="E4" s="170"/>
      <c r="F4" s="1"/>
    </row>
    <row r="5" spans="2:10" ht="14.45" thickBot="1">
      <c r="B5" s="93" t="s">
        <v>3</v>
      </c>
      <c r="C5" s="905"/>
      <c r="D5" s="906"/>
      <c r="E5" s="170"/>
      <c r="F5" s="1"/>
    </row>
    <row r="7" spans="2:10" ht="14.45">
      <c r="B7" s="484" t="s">
        <v>154</v>
      </c>
      <c r="C7" s="485"/>
      <c r="D7" s="485"/>
      <c r="E7" s="486"/>
    </row>
    <row r="9" spans="2:10" ht="15" thickBot="1">
      <c r="C9" s="86"/>
    </row>
    <row r="10" spans="2:10" ht="14.45" thickBot="1">
      <c r="C10" s="948" t="s">
        <v>155</v>
      </c>
      <c r="D10" s="949"/>
      <c r="E10" s="949"/>
      <c r="F10" s="950"/>
      <c r="G10" s="948" t="s">
        <v>126</v>
      </c>
      <c r="H10" s="949"/>
      <c r="I10" s="949"/>
      <c r="J10" s="950"/>
    </row>
    <row r="11" spans="2:10" ht="14.45" thickBot="1">
      <c r="B11" s="87" t="s">
        <v>97</v>
      </c>
      <c r="C11" s="869">
        <v>2022</v>
      </c>
      <c r="D11" s="870">
        <v>2023</v>
      </c>
      <c r="E11" s="870">
        <v>2024</v>
      </c>
      <c r="F11" s="628" t="s">
        <v>156</v>
      </c>
      <c r="G11" s="869">
        <v>2022</v>
      </c>
      <c r="H11" s="870">
        <v>2023</v>
      </c>
      <c r="I11" s="870">
        <v>2024</v>
      </c>
      <c r="J11" s="628" t="s">
        <v>156</v>
      </c>
    </row>
    <row r="12" spans="2:10">
      <c r="B12" s="75"/>
      <c r="C12" s="623"/>
      <c r="D12" s="625"/>
      <c r="E12" s="626"/>
      <c r="F12" s="621"/>
      <c r="G12" s="623"/>
      <c r="H12" s="625"/>
      <c r="I12" s="626"/>
      <c r="J12" s="621"/>
    </row>
    <row r="13" spans="2:10">
      <c r="B13" s="78"/>
      <c r="C13" s="623"/>
      <c r="D13" s="625"/>
      <c r="E13" s="626"/>
      <c r="F13" s="621"/>
      <c r="G13" s="623"/>
      <c r="H13" s="625"/>
      <c r="I13" s="626"/>
      <c r="J13" s="621"/>
    </row>
    <row r="14" spans="2:10">
      <c r="B14" s="78"/>
      <c r="C14" s="623"/>
      <c r="D14" s="625"/>
      <c r="E14" s="626"/>
      <c r="F14" s="621"/>
      <c r="G14" s="623"/>
      <c r="H14" s="625"/>
      <c r="I14" s="626"/>
      <c r="J14" s="621"/>
    </row>
    <row r="15" spans="2:10">
      <c r="B15" s="78"/>
      <c r="C15" s="623"/>
      <c r="D15" s="626"/>
      <c r="E15" s="626"/>
      <c r="F15" s="621"/>
      <c r="G15" s="623"/>
      <c r="H15" s="626"/>
      <c r="I15" s="626"/>
      <c r="J15" s="621"/>
    </row>
    <row r="16" spans="2:10" ht="14.45" thickBot="1">
      <c r="B16" s="74"/>
      <c r="C16" s="624"/>
      <c r="D16" s="627"/>
      <c r="E16" s="627"/>
      <c r="F16" s="622"/>
      <c r="G16" s="624"/>
      <c r="H16" s="627"/>
      <c r="I16" s="627"/>
      <c r="J16" s="622"/>
    </row>
  </sheetData>
  <mergeCells count="4">
    <mergeCell ref="C10:F10"/>
    <mergeCell ref="G10:J10"/>
    <mergeCell ref="C4:D4"/>
    <mergeCell ref="C5:D5"/>
  </mergeCells>
  <hyperlinks>
    <hyperlink ref="B1" location="Contents!A1" display="Back to Contents" xr:uid="{465DAA82-DEDB-4F21-9EE0-984137E48F1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f760887-92d3-413b-b11d-236601df688e">
      <Terms xmlns="http://schemas.microsoft.com/office/infopath/2007/PartnerControls"/>
    </lcf76f155ced4ddcb4097134ff3c332f>
    <TaxCatchAll xmlns="e30f7a5d-8fa8-41c9-ac7a-9b097ed4b6a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114E73-2176-4AC2-BC8D-DBF7BAA1A59E}"/>
</file>

<file path=customXml/itemProps2.xml><?xml version="1.0" encoding="utf-8"?>
<ds:datastoreItem xmlns:ds="http://schemas.openxmlformats.org/officeDocument/2006/customXml" ds:itemID="{DE68F8BF-2CAF-49FA-A09E-87DA5B4A0A37}"/>
</file>

<file path=customXml/itemProps3.xml><?xml version="1.0" encoding="utf-8"?>
<ds:datastoreItem xmlns:ds="http://schemas.openxmlformats.org/officeDocument/2006/customXml" ds:itemID="{F4602D2E-F938-4E04-8990-443B1E12E2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Sibley</cp:lastModifiedBy>
  <cp:revision>1</cp:revision>
  <dcterms:created xsi:type="dcterms:W3CDTF">2026-08-12T15:19:16Z</dcterms:created>
  <dcterms:modified xsi:type="dcterms:W3CDTF">2026-08-14T08:15:30Z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31dcdc419e54ba5a66b0d6dabf70d98">
    <vt:lpwstr>Polyethylene|047080bc-2104-4410-99e6-e4c6dd4e01e0</vt:lpwstr>
  </property>
  <property fmtid="{D5CDD505-2E9C-101B-9397-08002B2CF9AE}" pid="3" name="TaxKeyword">
    <vt:lpwstr/>
  </property>
  <property fmtid="{D5CDD505-2E9C-101B-9397-08002B2CF9AE}" pid="4" name="Reconsideration Phase">
    <vt:lpwstr/>
  </property>
  <property fmtid="{D5CDD505-2E9C-101B-9397-08002B2CF9AE}" pid="5" name="g69ac3da6be14936a6d4efc253c7d4fb">
    <vt:lpwstr>Questionnaire Template|fb1b2b86-0ce2-49a0-9d51-314f6bdf75fe</vt:lpwstr>
  </property>
  <property fmtid="{D5CDD505-2E9C-101B-9397-08002B2CF9AE}" pid="6" name="Archived">
    <vt:bool>false</vt:bool>
  </property>
  <property fmtid="{D5CDD505-2E9C-101B-9397-08002B2CF9AE}" pid="7" name="QC Gate">
    <vt:lpwstr/>
  </property>
  <property fmtid="{D5CDD505-2E9C-101B-9397-08002B2CF9AE}" pid="8" name="CaseNumber">
    <vt:lpwstr>AD0091</vt:lpwstr>
  </property>
  <property fmtid="{D5CDD505-2E9C-101B-9397-08002B2CF9AE}" pid="9" name="ContentTypeId">
    <vt:lpwstr>0x010100C9280E48E807ED4AA4BA7BE40CA69573</vt:lpwstr>
  </property>
  <property fmtid="{D5CDD505-2E9C-101B-9397-08002B2CF9AE}" pid="10" name="MSIP_Label_eb150e91-1403-4795-80a4-b7d1f9621190_SiteId">
    <vt:lpwstr>6d05c462-2956-4ec4-a0d4-480181c849f9</vt:lpwstr>
  </property>
  <property fmtid="{D5CDD505-2E9C-101B-9397-08002B2CF9AE}" pid="11" name="MSIP_Label_eb150e91-1403-4795-80a4-b7d1f9621190_Application">
    <vt:lpwstr>Microsoft Azure Information Protection</vt:lpwstr>
  </property>
  <property fmtid="{D5CDD505-2E9C-101B-9397-08002B2CF9AE}" pid="12" name="MSIP_Label_eb150e91-1403-4795-80a4-b7d1f9621190_Owner">
    <vt:lpwstr>Michael.Kearns@traderemedies.gov.uk</vt:lpwstr>
  </property>
  <property fmtid="{D5CDD505-2E9C-101B-9397-08002B2CF9AE}" pid="13" name="MSIP_Label_eb150e91-1403-4795-80a4-b7d1f9621190_Enabled">
    <vt:lpwstr>True</vt:lpwstr>
  </property>
  <property fmtid="{D5CDD505-2E9C-101B-9397-08002B2CF9AE}" pid="14" name="ComplianceAssetId">
    <vt:lpwstr/>
  </property>
  <property fmtid="{D5CDD505-2E9C-101B-9397-08002B2CF9AE}" pid="15" name="TemplateUrl">
    <vt:lpwstr/>
  </property>
  <property fmtid="{D5CDD505-2E9C-101B-9397-08002B2CF9AE}" pid="16" name="InvestigationArea">
    <vt:lpwstr>71;#Questionnaire|f72e2d00-ee3e-472e-ad03-52ff1dd36cc6</vt:lpwstr>
  </property>
  <property fmtid="{D5CDD505-2E9C-101B-9397-08002B2CF9AE}" pid="17" name="CaseDocuments">
    <vt:lpwstr>, </vt:lpwstr>
  </property>
  <property fmtid="{D5CDD505-2E9C-101B-9397-08002B2CF9AE}" pid="18" name="CaseStage">
    <vt:lpwstr>Stage 0 - Pre-Initiation</vt:lpwstr>
  </property>
  <property fmtid="{D5CDD505-2E9C-101B-9397-08002B2CF9AE}" pid="19" name="d9f98ff6b65a4d219317601d589de7b4">
    <vt:lpwstr>Egypt|7bebcf6a-9b35-49fe-bd92-1db41e721742</vt:lpwstr>
  </property>
  <property fmtid="{D5CDD505-2E9C-101B-9397-08002B2CF9AE}" pid="20" name="MSIP_Label_eb150e91-1403-4795-80a4-b7d1f9621190_SetDate">
    <vt:lpwstr>2019-09-05T11:49:58.5697914Z</vt:lpwstr>
  </property>
  <property fmtid="{D5CDD505-2E9C-101B-9397-08002B2CF9AE}" pid="21" name="_ExtendedDescription">
    <vt:lpwstr/>
  </property>
  <property fmtid="{D5CDD505-2E9C-101B-9397-08002B2CF9AE}" pid="22" name="_docset_NoMedatataSyncRequired">
    <vt:lpwstr>False</vt:lpwstr>
  </property>
  <property fmtid="{D5CDD505-2E9C-101B-9397-08002B2CF9AE}" pid="23" name="ec7cf6cc20664fb6b5a505b0c64f4cec">
    <vt:lpwstr>Dumping|2dd3cf19-11a6-4234-937a-cb7212feae38</vt:lpwstr>
  </property>
  <property fmtid="{D5CDD505-2E9C-101B-9397-08002B2CF9AE}" pid="24" name="Confidential1">
    <vt:bool>true</vt:bool>
  </property>
  <property fmtid="{D5CDD505-2E9C-101B-9397-08002B2CF9AE}" pid="25" name="RelatedCountry">
    <vt:lpwstr>226;#Egypt|7bebcf6a-9b35-49fe-bd92-1db41e721742</vt:lpwstr>
  </property>
  <property fmtid="{D5CDD505-2E9C-101B-9397-08002B2CF9AE}" pid="26" name="PartyName">
    <vt:lpwstr>Case team</vt:lpwstr>
  </property>
  <property fmtid="{D5CDD505-2E9C-101B-9397-08002B2CF9AE}" pid="27" name="Sensitivity">
    <vt:lpwstr>OFFICIAL</vt:lpwstr>
  </property>
  <property fmtid="{D5CDD505-2E9C-101B-9397-08002B2CF9AE}" pid="28" name="xd_Signature">
    <vt:bool>false</vt:bool>
  </property>
  <property fmtid="{D5CDD505-2E9C-101B-9397-08002B2CF9AE}" pid="29" name="SharedWithUsers">
    <vt:lpwstr/>
  </property>
  <property fmtid="{D5CDD505-2E9C-101B-9397-08002B2CF9AE}" pid="30" name="CaseProduct">
    <vt:lpwstr>270;#Polyethylene|047080bc-2104-4410-99e6-e4c6dd4e01e0</vt:lpwstr>
  </property>
  <property fmtid="{D5CDD505-2E9C-101B-9397-08002B2CF9AE}" pid="31" name="MSIP_Label_eb150e91-1403-4795-80a4-b7d1f9621190_Name">
    <vt:lpwstr>OFFICIAL</vt:lpwstr>
  </property>
  <property fmtid="{D5CDD505-2E9C-101B-9397-08002B2CF9AE}" pid="32" name="CaseStatus">
    <vt:lpwstr>Active</vt:lpwstr>
  </property>
  <property fmtid="{D5CDD505-2E9C-101B-9397-08002B2CF9AE}" pid="33" name="iec7f23346fc44eb94e2c6239fd5bc64">
    <vt:lpwstr>United States of America (USA)|b419673a-3189-4c8d-92ed-093b42125a86</vt:lpwstr>
  </property>
  <property fmtid="{D5CDD505-2E9C-101B-9397-08002B2CF9AE}" pid="34" name="DigitalPlatformLink">
    <vt:lpwstr>, </vt:lpwstr>
  </property>
  <property fmtid="{D5CDD505-2E9C-101B-9397-08002B2CF9AE}" pid="35" name="Reconsideration">
    <vt:bool>false</vt:bool>
  </property>
  <property fmtid="{D5CDD505-2E9C-101B-9397-08002B2CF9AE}" pid="36" name="MSIP_Label_eb150e91-1403-4795-80a4-b7d1f9621190_Extended_MSFT_Method">
    <vt:lpwstr>Automatic</vt:lpwstr>
  </property>
  <property fmtid="{D5CDD505-2E9C-101B-9397-08002B2CF9AE}" pid="37" name="CaseCountry">
    <vt:lpwstr>95;#United States of America (USA)|b419673a-3189-4c8d-92ed-093b42125a86</vt:lpwstr>
  </property>
  <property fmtid="{D5CDD505-2E9C-101B-9397-08002B2CF9AE}" pid="38" name="DocumentType">
    <vt:lpwstr>65;#Questionnaire Template|fb1b2b86-0ce2-49a0-9d51-314f6bdf75fe</vt:lpwstr>
  </property>
  <property fmtid="{D5CDD505-2E9C-101B-9397-08002B2CF9AE}" pid="39" name="CaseType">
    <vt:lpwstr>7;#Dumping|2dd3cf19-11a6-4234-937a-cb7212feae38</vt:lpwstr>
  </property>
  <property fmtid="{D5CDD505-2E9C-101B-9397-08002B2CF9AE}" pid="40" name="CaseManager">
    <vt:lpwstr>252;#David Sibley</vt:lpwstr>
  </property>
  <property fmtid="{D5CDD505-2E9C-101B-9397-08002B2CF9AE}" pid="41" name="HeadOfInvestigation">
    <vt:lpwstr>22;#Simon Macleay</vt:lpwstr>
  </property>
  <property fmtid="{D5CDD505-2E9C-101B-9397-08002B2CF9AE}" pid="42" name="TriggerFlowInfo">
    <vt:lpwstr/>
  </property>
  <property fmtid="{D5CDD505-2E9C-101B-9397-08002B2CF9AE}" pid="43" name="PartyClass">
    <vt:lpwstr>TRA</vt:lpwstr>
  </property>
  <property fmtid="{D5CDD505-2E9C-101B-9397-08002B2CF9AE}" pid="44" name="Order">
    <vt:r8>1878300</vt:r8>
  </property>
  <property fmtid="{D5CDD505-2E9C-101B-9397-08002B2CF9AE}" pid="45" name="OperationalTheme">
    <vt:lpwstr/>
  </property>
  <property fmtid="{D5CDD505-2E9C-101B-9397-08002B2CF9AE}" pid="46" name="MSIP_Label_eb150e91-1403-4795-80a4-b7d1f9621190_ActionId">
    <vt:lpwstr>f2c46034-7fbc-4dcc-8ab6-126c3c25ed86</vt:lpwstr>
  </property>
  <property fmtid="{D5CDD505-2E9C-101B-9397-08002B2CF9AE}" pid="47" name="InvestigationType">
    <vt:lpwstr>65;#Templates|e2efe624-fe4f-432e-ae05-8257c17f4e34</vt:lpwstr>
  </property>
  <property fmtid="{D5CDD505-2E9C-101B-9397-08002B2CF9AE}" pid="48" name="TradeRemediesServicePublished">
    <vt:lpwstr>No</vt:lpwstr>
  </property>
  <property fmtid="{D5CDD505-2E9C-101B-9397-08002B2CF9AE}" pid="49" name="xd_ProgID">
    <vt:lpwstr/>
  </property>
  <property fmtid="{D5CDD505-2E9C-101B-9397-08002B2CF9AE}" pid="50" name="MediaServiceImageTags">
    <vt:lpwstr/>
  </property>
</Properties>
</file>