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lbionstone.sharepoint.com/sites/Directors/Shared Documents/Trade Remedies Authority/TRA - September Draft/Non confidential version/"/>
    </mc:Choice>
  </mc:AlternateContent>
  <xr:revisionPtr revIDLastSave="0" documentId="8_{1F517E11-FA8B-4072-8B63-DEECC956423B}" xr6:coauthVersionLast="47" xr6:coauthVersionMax="47" xr10:uidLastSave="{00000000-0000-0000-0000-000000000000}"/>
  <bookViews>
    <workbookView xWindow="28680" yWindow="-120" windowWidth="29040" windowHeight="17520" activeTab="1" xr2:uid="{2007412A-BBCE-4E2E-BC3F-945EB6AB6748}"/>
  </bookViews>
  <sheets>
    <sheet name="Cost of Primary Sawing" sheetId="2" r:id="rId1"/>
    <sheet name="Slab costs v sales 8mm cu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6" i="4"/>
  <c r="B10" i="4" l="1"/>
  <c r="B9" i="4"/>
  <c r="B8" i="4"/>
  <c r="B7" i="4"/>
</calcChain>
</file>

<file path=xl/sharedStrings.xml><?xml version="1.0" encoding="utf-8"?>
<sst xmlns="http://schemas.openxmlformats.org/spreadsheetml/2006/main" count="97" uniqueCount="71">
  <si>
    <t>Admin costs atributable to the entire factory operation</t>
  </si>
  <si>
    <t>of total block sales are sold to factory</t>
  </si>
  <si>
    <t>Total blocks sold to factory and ext customers</t>
  </si>
  <si>
    <t>m3</t>
  </si>
  <si>
    <t>Administration</t>
  </si>
  <si>
    <t>cost to produce 1m3 of slab</t>
  </si>
  <si>
    <t>m3 of slab per year</t>
  </si>
  <si>
    <t>Total cost of primary sawing operation</t>
  </si>
  <si>
    <t>Total cost of factory</t>
  </si>
  <si>
    <t>say</t>
  </si>
  <si>
    <t>Cutting slab at 50mm thick from a 1000 x 1000 x 1000mm block</t>
  </si>
  <si>
    <t>cuts, equates to</t>
  </si>
  <si>
    <t>Cutting slab at 40mm thick from a 1000 x 1000 x 1000mm block</t>
  </si>
  <si>
    <t>Cutting slab at 30mm thick from a 1000 x 1000 x 1000mm block</t>
  </si>
  <si>
    <t>Cutting slab at 20mm thick from a 1000 x 1000 x 1000mm block</t>
  </si>
  <si>
    <t>Cost of primary Sawing for slab Sales</t>
  </si>
  <si>
    <t>m2 slabs</t>
  </si>
  <si>
    <t>m3 per week of sales assumed thickness of 50mm</t>
  </si>
  <si>
    <t>Cost of cutting</t>
  </si>
  <si>
    <t>Jordans Whitbed</t>
  </si>
  <si>
    <t>Selling price per m3</t>
  </si>
  <si>
    <t>Sales Value</t>
  </si>
  <si>
    <r>
      <t>Profit/</t>
    </r>
    <r>
      <rPr>
        <sz val="11"/>
        <color rgb="FFFF0000"/>
        <rFont val="Calibri"/>
        <family val="2"/>
        <scheme val="minor"/>
      </rPr>
      <t>Loss</t>
    </r>
  </si>
  <si>
    <t>Cutting slab at 75mm thick from a 1000 x 1000 x 1000mm block</t>
  </si>
  <si>
    <t>Total  cost per year</t>
  </si>
  <si>
    <t>m3 per week of slab produced</t>
  </si>
  <si>
    <t>m2 of slab assuming average 50mm thick</t>
  </si>
  <si>
    <t>cost per m2</t>
  </si>
  <si>
    <t>m2 of slab per year</t>
  </si>
  <si>
    <t>Admin recovery</t>
  </si>
  <si>
    <t>m3 per year</t>
  </si>
  <si>
    <t>Admin costs to be recovered</t>
  </si>
  <si>
    <t>per m3</t>
  </si>
  <si>
    <t>Total Costs of Block , cutting cost and admin recovery</t>
  </si>
  <si>
    <r>
      <t xml:space="preserve">M3 Block Price </t>
    </r>
    <r>
      <rPr>
        <i/>
        <sz val="11"/>
        <color theme="1"/>
        <rFont val="Calibri"/>
        <family val="2"/>
        <scheme val="minor"/>
      </rPr>
      <t>(large block price)</t>
    </r>
  </si>
  <si>
    <t>Volume of Slabs produced from a 1m3 block</t>
  </si>
  <si>
    <t>Basebed</t>
  </si>
  <si>
    <t>Roach</t>
  </si>
  <si>
    <t>Fancy Beach &amp; Grove Whitbed</t>
  </si>
  <si>
    <t>Heritage</t>
  </si>
  <si>
    <t>Stonehills Whitbed</t>
  </si>
  <si>
    <t>Cutting slab at 300mm thick from a 1000 x 1000 x 1000mm block</t>
  </si>
  <si>
    <t>Load Bearing Heritage</t>
  </si>
  <si>
    <t>To make a 25% profit in line with the budgets</t>
  </si>
  <si>
    <t>Difference between 25% profit and current sales price</t>
  </si>
  <si>
    <t>Wages</t>
  </si>
  <si>
    <t>Ers Nic</t>
  </si>
  <si>
    <t>Rent &amp; Rates</t>
  </si>
  <si>
    <t>Rent</t>
  </si>
  <si>
    <t>Rates</t>
  </si>
  <si>
    <t>Power &amp; Water</t>
  </si>
  <si>
    <t>Water Rates</t>
  </si>
  <si>
    <t>Electricity</t>
  </si>
  <si>
    <t>Fuel Oil</t>
  </si>
  <si>
    <t>Building  / Plant</t>
  </si>
  <si>
    <t>Construction (Building Repairs)</t>
  </si>
  <si>
    <t>Plant Repairs Parts</t>
  </si>
  <si>
    <t>Plant Set up Costs</t>
  </si>
  <si>
    <t>Plant Repairs Labour</t>
  </si>
  <si>
    <t>Plant Hire</t>
  </si>
  <si>
    <t>Plant Leasing</t>
  </si>
  <si>
    <t>Depreciation</t>
  </si>
  <si>
    <t>Transportation Costs</t>
  </si>
  <si>
    <t>Haulage</t>
  </si>
  <si>
    <t>Pallets</t>
  </si>
  <si>
    <t>Packing Materials</t>
  </si>
  <si>
    <t>Small Tools</t>
  </si>
  <si>
    <t>Redacted - Commercially sensative information</t>
  </si>
  <si>
    <t>From the sales figures in the budgets we produce  per week</t>
  </si>
  <si>
    <t xml:space="preserve"> (Redacted)%block processed by factory is slab sales</t>
  </si>
  <si>
    <t xml:space="preserve"> (Redacted)%represents the slab % of overall factory sales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</si>
</sst>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.00"/>
    <numFmt numFmtId="166" formatCode="_-&quot;£&quot;* #,##0_-;\-&quot;£&quot;* #,##0_-;_-&quot;£&quot;* &quot;-&quot;??_-;_-@_-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1"/>
    <xf numFmtId="164" fontId="1" fillId="0" borderId="1" xfId="1" applyNumberFormat="1" applyBorder="1"/>
    <xf numFmtId="164" fontId="1" fillId="0" borderId="0" xfId="1" applyNumberFormat="1"/>
    <xf numFmtId="0" fontId="2" fillId="0" borderId="0" xfId="1" applyFont="1"/>
    <xf numFmtId="165" fontId="1" fillId="0" borderId="0" xfId="1" applyNumberFormat="1"/>
    <xf numFmtId="9" fontId="1" fillId="0" borderId="0" xfId="1" applyNumberFormat="1"/>
    <xf numFmtId="1" fontId="1" fillId="0" borderId="0" xfId="1" applyNumberFormat="1"/>
    <xf numFmtId="0" fontId="3" fillId="0" borderId="0" xfId="1" applyFont="1"/>
    <xf numFmtId="0" fontId="0" fillId="0" borderId="0" xfId="0" applyAlignment="1">
      <alignment horizontal="right"/>
    </xf>
    <xf numFmtId="2" fontId="0" fillId="0" borderId="0" xfId="0" applyNumberFormat="1"/>
    <xf numFmtId="166" fontId="0" fillId="0" borderId="0" xfId="2" applyNumberFormat="1" applyFont="1"/>
    <xf numFmtId="166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4" fontId="0" fillId="0" borderId="0" xfId="2" applyFont="1"/>
    <xf numFmtId="1" fontId="0" fillId="0" borderId="0" xfId="0" applyNumberFormat="1"/>
    <xf numFmtId="167" fontId="0" fillId="0" borderId="2" xfId="3" applyNumberFormat="1" applyFont="1" applyBorder="1"/>
    <xf numFmtId="0" fontId="5" fillId="0" borderId="0" xfId="0" applyFont="1" applyAlignment="1">
      <alignment horizontal="center" wrapText="1"/>
    </xf>
    <xf numFmtId="164" fontId="8" fillId="0" borderId="0" xfId="1" applyNumberFormat="1" applyFont="1"/>
    <xf numFmtId="1" fontId="8" fillId="0" borderId="0" xfId="1" applyNumberFormat="1" applyFont="1"/>
    <xf numFmtId="0" fontId="9" fillId="0" borderId="0" xfId="0" applyFont="1"/>
    <xf numFmtId="0" fontId="6" fillId="0" borderId="0" xfId="0" applyFont="1"/>
    <xf numFmtId="0" fontId="1" fillId="0" borderId="0" xfId="1" applyAlignment="1">
      <alignment horizontal="center" vertical="center"/>
    </xf>
    <xf numFmtId="0" fontId="1" fillId="0" borderId="0" xfId="1" applyFont="1"/>
    <xf numFmtId="16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Comma" xfId="3" builtinId="3"/>
    <cellStyle name="Currency" xfId="2" builtinId="4"/>
    <cellStyle name="Normal" xfId="0" builtinId="0"/>
    <cellStyle name="Normal 2" xfId="1" xr:uid="{A281B137-060B-4578-8650-FF151093D7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C7F8-912B-454B-8406-0241F3956891}">
  <sheetPr codeName="Sheet1">
    <pageSetUpPr fitToPage="1"/>
  </sheetPr>
  <dimension ref="A1:J26"/>
  <sheetViews>
    <sheetView workbookViewId="0">
      <selection activeCell="O24" sqref="O24"/>
    </sheetView>
  </sheetViews>
  <sheetFormatPr defaultRowHeight="12.75" x14ac:dyDescent="0.2"/>
  <cols>
    <col min="1" max="1" width="27.140625" style="1" bestFit="1" customWidth="1"/>
    <col min="2" max="2" width="9.140625" style="1"/>
    <col min="3" max="3" width="10.140625" style="1" bestFit="1" customWidth="1"/>
    <col min="4" max="4" width="52" style="1" bestFit="1" customWidth="1"/>
    <col min="5" max="5" width="10.140625" style="1" bestFit="1" customWidth="1"/>
    <col min="6" max="6" width="9.140625" style="1"/>
    <col min="7" max="7" width="12.7109375" style="1" bestFit="1" customWidth="1"/>
    <col min="8" max="16384" width="9.140625" style="1"/>
  </cols>
  <sheetData>
    <row r="1" spans="1:10" x14ac:dyDescent="0.2">
      <c r="A1" s="8" t="s">
        <v>8</v>
      </c>
      <c r="B1" s="8"/>
      <c r="C1" s="8"/>
      <c r="D1" s="8" t="s">
        <v>7</v>
      </c>
    </row>
    <row r="2" spans="1:10" x14ac:dyDescent="0.2">
      <c r="A2" s="8" t="s">
        <v>45</v>
      </c>
      <c r="B2" s="25" t="s">
        <v>67</v>
      </c>
      <c r="C2" s="25"/>
      <c r="D2" s="25"/>
      <c r="E2" s="25"/>
      <c r="F2" s="25"/>
    </row>
    <row r="3" spans="1:10" x14ac:dyDescent="0.2">
      <c r="A3" s="1" t="s">
        <v>45</v>
      </c>
      <c r="B3" s="25"/>
      <c r="C3" s="25"/>
      <c r="D3" s="25"/>
      <c r="E3" s="25"/>
      <c r="F3" s="25"/>
      <c r="G3" s="26" t="s">
        <v>68</v>
      </c>
    </row>
    <row r="4" spans="1:10" x14ac:dyDescent="0.2">
      <c r="A4" s="1" t="s">
        <v>46</v>
      </c>
      <c r="B4" s="25"/>
      <c r="C4" s="25"/>
      <c r="D4" s="25"/>
      <c r="E4" s="25"/>
      <c r="F4" s="25"/>
      <c r="G4" s="7"/>
      <c r="H4" s="4" t="s">
        <v>6</v>
      </c>
    </row>
    <row r="5" spans="1:10" x14ac:dyDescent="0.2">
      <c r="B5" s="25"/>
      <c r="C5" s="25"/>
      <c r="D5" s="25"/>
      <c r="E5" s="25"/>
      <c r="F5" s="25"/>
      <c r="G5" s="5"/>
      <c r="H5" s="4" t="s">
        <v>5</v>
      </c>
    </row>
    <row r="6" spans="1:10" x14ac:dyDescent="0.2">
      <c r="A6" s="1" t="s">
        <v>47</v>
      </c>
      <c r="B6" s="25"/>
      <c r="C6" s="25"/>
      <c r="D6" s="25"/>
      <c r="E6" s="25"/>
      <c r="F6" s="25"/>
    </row>
    <row r="7" spans="1:10" x14ac:dyDescent="0.2">
      <c r="A7" s="1" t="s">
        <v>48</v>
      </c>
      <c r="B7" s="25"/>
      <c r="C7" s="25"/>
      <c r="D7" s="25"/>
      <c r="E7" s="25"/>
      <c r="F7" s="25"/>
      <c r="G7" s="4" t="s">
        <v>4</v>
      </c>
    </row>
    <row r="8" spans="1:10" x14ac:dyDescent="0.2">
      <c r="A8" s="1" t="s">
        <v>49</v>
      </c>
      <c r="B8" s="25"/>
      <c r="C8" s="25"/>
      <c r="D8" s="25"/>
      <c r="E8" s="25"/>
      <c r="F8" s="25"/>
      <c r="G8" s="21"/>
    </row>
    <row r="9" spans="1:10" x14ac:dyDescent="0.2">
      <c r="A9" s="1" t="s">
        <v>50</v>
      </c>
      <c r="B9" s="25"/>
      <c r="C9" s="25"/>
      <c r="D9" s="25"/>
      <c r="E9" s="25"/>
      <c r="F9" s="25"/>
      <c r="H9" s="22"/>
      <c r="I9" s="4" t="s">
        <v>3</v>
      </c>
      <c r="J9" s="4" t="s">
        <v>2</v>
      </c>
    </row>
    <row r="10" spans="1:10" x14ac:dyDescent="0.2">
      <c r="A10" s="1" t="s">
        <v>51</v>
      </c>
      <c r="B10" s="25"/>
      <c r="C10" s="25"/>
      <c r="D10" s="25"/>
      <c r="E10" s="25"/>
      <c r="F10" s="25"/>
      <c r="H10" s="6"/>
      <c r="I10" s="4" t="s">
        <v>1</v>
      </c>
    </row>
    <row r="11" spans="1:10" x14ac:dyDescent="0.2">
      <c r="A11" s="1" t="s">
        <v>52</v>
      </c>
      <c r="B11" s="25"/>
      <c r="C11" s="25"/>
      <c r="D11" s="25"/>
      <c r="E11" s="25"/>
      <c r="F11" s="25"/>
      <c r="G11" s="3"/>
      <c r="H11" s="4" t="s">
        <v>0</v>
      </c>
    </row>
    <row r="12" spans="1:10" x14ac:dyDescent="0.2">
      <c r="A12" s="1" t="s">
        <v>53</v>
      </c>
      <c r="B12" s="25"/>
      <c r="C12" s="25"/>
      <c r="D12" s="25"/>
      <c r="E12" s="25"/>
      <c r="F12" s="25"/>
      <c r="G12" s="3"/>
    </row>
    <row r="13" spans="1:10" x14ac:dyDescent="0.2">
      <c r="A13" s="1" t="s">
        <v>54</v>
      </c>
      <c r="B13" s="25"/>
      <c r="C13" s="25"/>
      <c r="D13" s="25"/>
      <c r="E13" s="25"/>
      <c r="F13" s="25"/>
      <c r="G13" s="3"/>
      <c r="H13" s="26" t="s">
        <v>69</v>
      </c>
    </row>
    <row r="14" spans="1:10" x14ac:dyDescent="0.2">
      <c r="A14" s="1" t="s">
        <v>55</v>
      </c>
      <c r="B14" s="25"/>
      <c r="C14" s="25"/>
      <c r="D14" s="25"/>
      <c r="E14" s="25"/>
      <c r="F14" s="25"/>
      <c r="H14" s="1" t="s">
        <v>70</v>
      </c>
    </row>
    <row r="15" spans="1:10" x14ac:dyDescent="0.2">
      <c r="A15" s="1" t="s">
        <v>56</v>
      </c>
      <c r="B15" s="25"/>
      <c r="C15" s="25"/>
      <c r="D15" s="25"/>
      <c r="E15" s="25"/>
      <c r="F15" s="25"/>
    </row>
    <row r="16" spans="1:10" x14ac:dyDescent="0.2">
      <c r="A16" s="1" t="s">
        <v>57</v>
      </c>
      <c r="B16" s="25"/>
      <c r="C16" s="25"/>
      <c r="D16" s="25"/>
      <c r="E16" s="25"/>
      <c r="F16" s="25"/>
    </row>
    <row r="17" spans="1:6" x14ac:dyDescent="0.2">
      <c r="A17" s="1" t="s">
        <v>58</v>
      </c>
      <c r="B17" s="25"/>
      <c r="C17" s="25"/>
      <c r="D17" s="25"/>
      <c r="E17" s="25"/>
      <c r="F17" s="25"/>
    </row>
    <row r="18" spans="1:6" x14ac:dyDescent="0.2">
      <c r="A18" s="1" t="s">
        <v>59</v>
      </c>
      <c r="B18" s="25"/>
      <c r="C18" s="25"/>
      <c r="D18" s="25"/>
      <c r="E18" s="25"/>
      <c r="F18" s="25"/>
    </row>
    <row r="19" spans="1:6" x14ac:dyDescent="0.2">
      <c r="A19" s="1" t="s">
        <v>60</v>
      </c>
      <c r="B19" s="25"/>
      <c r="C19" s="25"/>
      <c r="D19" s="25"/>
      <c r="E19" s="25"/>
      <c r="F19" s="25"/>
    </row>
    <row r="20" spans="1:6" x14ac:dyDescent="0.2">
      <c r="A20" s="1" t="s">
        <v>61</v>
      </c>
      <c r="B20" s="25"/>
      <c r="C20" s="25"/>
      <c r="D20" s="25"/>
      <c r="E20" s="25"/>
      <c r="F20" s="25"/>
    </row>
    <row r="21" spans="1:6" x14ac:dyDescent="0.2">
      <c r="A21" s="1" t="s">
        <v>62</v>
      </c>
      <c r="B21" s="25"/>
      <c r="C21" s="25"/>
      <c r="D21" s="25"/>
      <c r="E21" s="25"/>
      <c r="F21" s="25"/>
    </row>
    <row r="22" spans="1:6" x14ac:dyDescent="0.2">
      <c r="A22" s="1" t="s">
        <v>63</v>
      </c>
      <c r="B22" s="25"/>
      <c r="C22" s="25"/>
      <c r="D22" s="25"/>
      <c r="E22" s="25"/>
      <c r="F22" s="25"/>
    </row>
    <row r="23" spans="1:6" x14ac:dyDescent="0.2">
      <c r="A23" s="1" t="s">
        <v>64</v>
      </c>
      <c r="B23" s="25"/>
      <c r="C23" s="25"/>
      <c r="D23" s="25"/>
      <c r="E23" s="25"/>
      <c r="F23" s="25"/>
    </row>
    <row r="24" spans="1:6" x14ac:dyDescent="0.2">
      <c r="A24" s="1" t="s">
        <v>65</v>
      </c>
      <c r="B24" s="25"/>
      <c r="C24" s="25"/>
      <c r="D24" s="25"/>
      <c r="E24" s="25"/>
      <c r="F24" s="25"/>
    </row>
    <row r="25" spans="1:6" x14ac:dyDescent="0.2">
      <c r="A25" s="1" t="s">
        <v>66</v>
      </c>
      <c r="B25" s="25"/>
      <c r="C25" s="25"/>
      <c r="D25" s="25"/>
      <c r="E25" s="25"/>
      <c r="F25" s="25"/>
    </row>
    <row r="26" spans="1:6" x14ac:dyDescent="0.2">
      <c r="C26" s="2"/>
      <c r="E26" s="2"/>
    </row>
  </sheetData>
  <mergeCells count="1">
    <mergeCell ref="B2:F25"/>
  </mergeCells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12D0-BB24-4847-AF7E-1410BEC6B8A2}">
  <sheetPr>
    <pageSetUpPr fitToPage="1"/>
  </sheetPr>
  <dimension ref="A1:S60"/>
  <sheetViews>
    <sheetView tabSelected="1" workbookViewId="0">
      <pane xSplit="1" topLeftCell="B1" activePane="topRight" state="frozen"/>
      <selection pane="topRight" activeCell="T27" sqref="T27"/>
    </sheetView>
  </sheetViews>
  <sheetFormatPr defaultRowHeight="15" x14ac:dyDescent="0.25"/>
  <cols>
    <col min="1" max="1" width="58.42578125" bestFit="1" customWidth="1"/>
    <col min="2" max="2" width="13.85546875" bestFit="1" customWidth="1"/>
    <col min="3" max="3" width="9.140625" bestFit="1" customWidth="1"/>
    <col min="4" max="4" width="13.85546875" bestFit="1" customWidth="1"/>
    <col min="5" max="5" width="22.7109375" customWidth="1"/>
    <col min="6" max="6" width="12.140625" customWidth="1"/>
    <col min="7" max="7" width="9.140625" bestFit="1" customWidth="1"/>
    <col min="8" max="8" width="15.5703125" customWidth="1"/>
    <col min="9" max="9" width="15.85546875" customWidth="1"/>
    <col min="11" max="11" width="13.85546875" customWidth="1"/>
    <col min="12" max="12" width="10.5703125" customWidth="1"/>
    <col min="14" max="14" width="7.140625" customWidth="1"/>
    <col min="16" max="17" width="11.5703125" bestFit="1" customWidth="1"/>
    <col min="18" max="18" width="14.42578125" customWidth="1"/>
  </cols>
  <sheetData>
    <row r="1" spans="1:19" x14ac:dyDescent="0.25">
      <c r="I1" t="s">
        <v>15</v>
      </c>
      <c r="P1" t="s">
        <v>29</v>
      </c>
    </row>
    <row r="3" spans="1:19" x14ac:dyDescent="0.25">
      <c r="I3" s="11"/>
      <c r="J3" t="s">
        <v>24</v>
      </c>
      <c r="Q3" t="s">
        <v>30</v>
      </c>
    </row>
    <row r="4" spans="1:19" x14ac:dyDescent="0.25">
      <c r="I4" s="10"/>
      <c r="J4" t="s">
        <v>17</v>
      </c>
      <c r="P4" s="11"/>
      <c r="Q4" t="s">
        <v>31</v>
      </c>
    </row>
    <row r="5" spans="1:19" x14ac:dyDescent="0.25">
      <c r="A5" t="s">
        <v>41</v>
      </c>
      <c r="B5" s="10">
        <f>1000/(300+8)</f>
        <v>3.2467532467532467</v>
      </c>
      <c r="C5" s="9" t="s">
        <v>9</v>
      </c>
      <c r="D5">
        <v>4</v>
      </c>
      <c r="E5" t="s">
        <v>11</v>
      </c>
      <c r="F5">
        <v>3</v>
      </c>
      <c r="G5" t="s">
        <v>16</v>
      </c>
      <c r="I5" s="10"/>
      <c r="J5" t="s">
        <v>25</v>
      </c>
      <c r="P5" s="11"/>
      <c r="Q5" t="s">
        <v>32</v>
      </c>
    </row>
    <row r="6" spans="1:19" x14ac:dyDescent="0.25">
      <c r="A6" t="s">
        <v>23</v>
      </c>
      <c r="B6" s="10">
        <f>1000/(75+8)</f>
        <v>12.048192771084338</v>
      </c>
      <c r="C6" s="9" t="s">
        <v>9</v>
      </c>
      <c r="D6">
        <v>12</v>
      </c>
      <c r="E6" t="s">
        <v>11</v>
      </c>
      <c r="F6">
        <v>11</v>
      </c>
      <c r="G6" t="s">
        <v>16</v>
      </c>
      <c r="I6" s="18"/>
      <c r="J6" t="s">
        <v>26</v>
      </c>
      <c r="O6" s="12"/>
    </row>
    <row r="7" spans="1:19" x14ac:dyDescent="0.25">
      <c r="A7" t="s">
        <v>10</v>
      </c>
      <c r="B7" s="10">
        <f>1000/(50+8)</f>
        <v>17.241379310344829</v>
      </c>
      <c r="C7" s="9" t="s">
        <v>9</v>
      </c>
      <c r="D7">
        <v>17</v>
      </c>
      <c r="E7" t="s">
        <v>11</v>
      </c>
      <c r="F7">
        <v>16</v>
      </c>
      <c r="G7" t="s">
        <v>16</v>
      </c>
      <c r="I7" s="19"/>
      <c r="J7" t="s">
        <v>28</v>
      </c>
    </row>
    <row r="8" spans="1:19" x14ac:dyDescent="0.25">
      <c r="A8" t="s">
        <v>12</v>
      </c>
      <c r="B8" s="10">
        <f>1000/(40+8)</f>
        <v>20.833333333333332</v>
      </c>
      <c r="C8" s="9" t="s">
        <v>9</v>
      </c>
      <c r="D8">
        <v>20</v>
      </c>
      <c r="E8" t="s">
        <v>11</v>
      </c>
      <c r="F8">
        <v>20</v>
      </c>
      <c r="G8" t="s">
        <v>16</v>
      </c>
      <c r="I8" s="17"/>
      <c r="J8" t="s">
        <v>27</v>
      </c>
    </row>
    <row r="9" spans="1:19" x14ac:dyDescent="0.25">
      <c r="A9" t="s">
        <v>13</v>
      </c>
      <c r="B9" s="10">
        <f>1000/(30+8)</f>
        <v>26.315789473684209</v>
      </c>
      <c r="C9" s="9" t="s">
        <v>9</v>
      </c>
      <c r="D9">
        <v>26</v>
      </c>
      <c r="E9" t="s">
        <v>11</v>
      </c>
      <c r="F9">
        <v>25</v>
      </c>
      <c r="G9" t="s">
        <v>16</v>
      </c>
    </row>
    <row r="10" spans="1:19" x14ac:dyDescent="0.25">
      <c r="A10" t="s">
        <v>14</v>
      </c>
      <c r="B10" s="10">
        <f>1000/(20+8)</f>
        <v>35.714285714285715</v>
      </c>
      <c r="C10" s="9" t="s">
        <v>9</v>
      </c>
      <c r="D10">
        <v>35</v>
      </c>
      <c r="E10" t="s">
        <v>11</v>
      </c>
      <c r="F10">
        <v>34</v>
      </c>
      <c r="G10" t="s">
        <v>16</v>
      </c>
    </row>
    <row r="12" spans="1:19" s="15" customFormat="1" ht="96" customHeight="1" x14ac:dyDescent="0.25">
      <c r="A12" s="14" t="s">
        <v>38</v>
      </c>
      <c r="B12" s="15" t="s">
        <v>18</v>
      </c>
      <c r="D12" s="15" t="s">
        <v>29</v>
      </c>
      <c r="F12" s="15" t="s">
        <v>34</v>
      </c>
      <c r="G12" s="15" t="s">
        <v>67</v>
      </c>
      <c r="H12" s="14" t="s">
        <v>33</v>
      </c>
      <c r="J12" s="16" t="s">
        <v>20</v>
      </c>
      <c r="K12" s="16" t="s">
        <v>35</v>
      </c>
      <c r="L12" s="20" t="s">
        <v>21</v>
      </c>
      <c r="N12" s="15" t="s">
        <v>22</v>
      </c>
      <c r="Q12" s="15" t="s">
        <v>43</v>
      </c>
      <c r="R12" s="15" t="s">
        <v>44</v>
      </c>
    </row>
    <row r="13" spans="1:19" s="15" customFormat="1" ht="15" customHeight="1" x14ac:dyDescent="0.25">
      <c r="A13" s="28" t="s">
        <v>67</v>
      </c>
      <c r="B13" s="27" t="s">
        <v>67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/>
    </row>
    <row r="14" spans="1:19" x14ac:dyDescent="0.25">
      <c r="A14" s="28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9" x14ac:dyDescent="0.25">
      <c r="A15" s="28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9" x14ac:dyDescent="0.25">
      <c r="A16" s="28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x14ac:dyDescent="0.25">
      <c r="A17" s="28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 x14ac:dyDescent="0.25">
      <c r="A18" s="28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5">
      <c r="A19" s="13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x14ac:dyDescent="0.25">
      <c r="A20" s="28" t="s">
        <v>67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1:18" x14ac:dyDescent="0.25">
      <c r="A21" s="2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 x14ac:dyDescent="0.25">
      <c r="A22" s="28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5">
      <c r="A23" s="2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8" x14ac:dyDescent="0.25">
      <c r="A24" s="28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5">
      <c r="A25" s="28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18" x14ac:dyDescent="0.25">
      <c r="A26" s="13" t="s">
        <v>36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5">
      <c r="A27" s="28" t="s">
        <v>67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1:18" x14ac:dyDescent="0.25">
      <c r="A28" s="28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8" x14ac:dyDescent="0.25">
      <c r="A29" s="28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18" x14ac:dyDescent="0.25">
      <c r="A30" s="28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x14ac:dyDescent="0.25">
      <c r="A31" s="28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5">
      <c r="A32" s="28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x14ac:dyDescent="0.25">
      <c r="A33" s="13" t="s">
        <v>37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18" x14ac:dyDescent="0.25">
      <c r="A34" s="28" t="s">
        <v>67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18" x14ac:dyDescent="0.25">
      <c r="A35" s="28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x14ac:dyDescent="0.25">
      <c r="A36" s="28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spans="1:18" x14ac:dyDescent="0.25">
      <c r="A37" s="28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18" x14ac:dyDescent="0.25">
      <c r="A38" s="28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18" x14ac:dyDescent="0.25">
      <c r="A39" s="28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1:18" x14ac:dyDescent="0.25">
      <c r="A40" s="13" t="s">
        <v>39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  <row r="41" spans="1:18" x14ac:dyDescent="0.25">
      <c r="A41" s="28" t="s">
        <v>67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1:18" x14ac:dyDescent="0.25">
      <c r="A42" s="28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1:18" x14ac:dyDescent="0.25">
      <c r="A43" s="28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1:18" x14ac:dyDescent="0.25">
      <c r="A44" s="28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</row>
    <row r="45" spans="1:18" x14ac:dyDescent="0.25">
      <c r="A45" s="28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18" x14ac:dyDescent="0.25">
      <c r="A46" s="28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1:18" x14ac:dyDescent="0.25">
      <c r="A47" s="13" t="s">
        <v>40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1:18" x14ac:dyDescent="0.25">
      <c r="A48" s="28" t="s">
        <v>67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</row>
    <row r="49" spans="1:19" x14ac:dyDescent="0.25">
      <c r="A49" s="28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1:19" x14ac:dyDescent="0.25">
      <c r="A50" s="28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1:19" x14ac:dyDescent="0.25">
      <c r="A51" s="28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</row>
    <row r="52" spans="1:19" x14ac:dyDescent="0.25">
      <c r="A52" s="28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19" x14ac:dyDescent="0.25">
      <c r="A53" s="28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19" s="24" customFormat="1" x14ac:dyDescent="0.25">
      <c r="A54" s="23" t="s">
        <v>42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19" s="24" customFormat="1" x14ac:dyDescent="0.25">
      <c r="A55" s="28" t="s">
        <v>67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1:19" x14ac:dyDescent="0.25">
      <c r="A56" s="2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4"/>
    </row>
    <row r="57" spans="1:19" x14ac:dyDescent="0.25">
      <c r="A57" s="28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19" x14ac:dyDescent="0.25">
      <c r="A58" s="28"/>
    </row>
    <row r="59" spans="1:19" x14ac:dyDescent="0.25">
      <c r="A59" s="28"/>
    </row>
    <row r="60" spans="1:19" x14ac:dyDescent="0.25">
      <c r="A60" s="28"/>
    </row>
  </sheetData>
  <mergeCells count="8">
    <mergeCell ref="A13:A18"/>
    <mergeCell ref="A20:A25"/>
    <mergeCell ref="A27:A32"/>
    <mergeCell ref="A34:A39"/>
    <mergeCell ref="A41:A46"/>
    <mergeCell ref="A48:A53"/>
    <mergeCell ref="A55:A60"/>
    <mergeCell ref="B13:R57"/>
  </mergeCells>
  <phoneticPr fontId="10" type="noConversion"/>
  <pageMargins left="0.7" right="0.7" top="0.75" bottom="0.75" header="0.3" footer="0.3"/>
  <pageSetup paperSize="8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lcf76f155ced4ddcb4097134ff3c332f xmlns="ef760887-92d3-413b-b11d-236601df688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504E2E-4BCC-40E7-8B70-1CEC9F5510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76B637-647A-4E3F-A85C-D9156176100B}"/>
</file>

<file path=customXml/itemProps3.xml><?xml version="1.0" encoding="utf-8"?>
<ds:datastoreItem xmlns:ds="http://schemas.openxmlformats.org/officeDocument/2006/customXml" ds:itemID="{8BBEA4D4-46E0-4303-A42C-64F9412470B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4b25ecd-b62b-4b0c-afc2-0454e19208ad"/>
    <ds:schemaRef ds:uri="http://www.w3.org/XML/1998/namespace"/>
    <ds:schemaRef ds:uri="db802293-a890-4f92-af34-e92fa561ddb1"/>
    <ds:schemaRef ds:uri="http://schemas.microsoft.com/office/2006/metadata/properties"/>
    <ds:schemaRef ds:uri="http://purl.org/dc/terms/"/>
    <ds:schemaRef ds:uri="bd21a386-fec5-4feb-bc03-a47631093144"/>
    <ds:schemaRef ds:uri="97efd09f-6cb4-4502-b7f9-d3024f5c5714"/>
    <ds:schemaRef ds:uri="2d1bf25e-48db-4f65-ae68-8291fb17cf7d"/>
    <ds:schemaRef ds:uri="99a61516-7467-430f-b592-0b54763d20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of Primary Sawing</vt:lpstr>
      <vt:lpstr>Slab costs v sales 8mm cut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2023-05-11T08:12:43Z</cp:lastPrinted>
  <dcterms:created xsi:type="dcterms:W3CDTF">2019-10-18T13:59:49Z</dcterms:created>
  <dcterms:modified xsi:type="dcterms:W3CDTF">2025-09-30T14:43:07Z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Order">
    <vt:r8>5595200</vt:r8>
  </property>
  <property fmtid="{D5CDD505-2E9C-101B-9397-08002B2CF9AE}" pid="4" name="MediaServiceImageTags">
    <vt:lpwstr/>
  </property>
</Properties>
</file>